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C:\Users\louise.jones\Documents\"/>
    </mc:Choice>
  </mc:AlternateContent>
  <xr:revisionPtr revIDLastSave="0" documentId="8_{11283421-8B1E-4E1D-8FC3-C2F60882094A}" xr6:coauthVersionLast="47" xr6:coauthVersionMax="47" xr10:uidLastSave="{00000000-0000-0000-0000-000000000000}"/>
  <bookViews>
    <workbookView xWindow="-110" yWindow="-110" windowWidth="19420" windowHeight="10420" xr2:uid="{00000000-000D-0000-FFFF-FFFF00000000}"/>
  </bookViews>
  <sheets>
    <sheet name="Contents" sheetId="24" r:id="rId1"/>
    <sheet name="Definitions Part 1" sheetId="12" r:id="rId2"/>
    <sheet name="Register Part 1 " sheetId="11" r:id="rId3"/>
    <sheet name="Definitions Part 2 (DSR)" sheetId="19" r:id="rId4"/>
    <sheet name="Register Part 2 (DSR)" sheetId="16" r:id="rId5"/>
    <sheet name="Lists" sheetId="26" state="hidden" r:id="rId6"/>
  </sheets>
  <definedNames>
    <definedName name="_xlnm._FilterDatabase" localSheetId="2" hidden="1">'Register Part 1 '!$A$2:$XFB$221</definedName>
    <definedName name="_xlnm._FilterDatabase" localSheetId="4" hidden="1">'Register Part 2 (DSR)'!$A$2:$R$146</definedName>
    <definedName name="AdvancedFuelproducedviagasificationorpyrolysisofbiofuelorwaste">Lists!$C$2:$C$7</definedName>
    <definedName name="BiofuelBiogasfromanaerobicdigestionexcludinglandfillsewage">Lists!$D$2:$D$7</definedName>
    <definedName name="BiofuelLandfillgas">Lists!$E$2:$E$7</definedName>
    <definedName name="BiofuelOther">Lists!$G$2:$G$7</definedName>
    <definedName name="BiofuelSewagegas">Lists!$F$2:$F$7</definedName>
    <definedName name="Biomass">Lists!$H$2:$H$4</definedName>
    <definedName name="Datanotavailable">Lists!$Z$2:$Z$7</definedName>
    <definedName name="EnergySource">Lists!$B$2:$B$25</definedName>
    <definedName name="FossilBrowncoallignite">Lists!$I$2:$I$4</definedName>
    <definedName name="FossilCoalgas">Lists!$J$2:$J$7</definedName>
    <definedName name="FossilGas">Lists!$K$2:$K$7</definedName>
    <definedName name="FossilHardcoal">Lists!$L$2:$L$4</definedName>
    <definedName name="FossilOil">Lists!$M$2:$M$7</definedName>
    <definedName name="FossilOilshale">Lists!$N$2:$N$7</definedName>
    <definedName name="FossilOther">Lists!$P$2:$P$7</definedName>
    <definedName name="FossilPeat">Lists!$O$2:$O$4</definedName>
    <definedName name="Geothermal">Lists!$Q$2:$Q$4</definedName>
    <definedName name="Hydrogen">Lists!$R$2:$R$8</definedName>
    <definedName name="Nuclear">Lists!$S$2:$S$4</definedName>
    <definedName name="Other">Lists!$Y$2:$Y$9</definedName>
    <definedName name="_xlnm.Print_Area" localSheetId="1">'Definitions Part 1'!$B$2:$F$129</definedName>
    <definedName name="_xlnm.Print_Area" localSheetId="3">'Definitions Part 2 (DSR)'!$B$2:$F$44</definedName>
    <definedName name="Solar">Lists!$T$2:$T$4</definedName>
    <definedName name="StoredEnergyallstoredenergyirrespectiveoftheoriginalenergysource">Lists!$U$2:$U$11</definedName>
    <definedName name="Waste">Lists!$V$2:$V$4</definedName>
    <definedName name="Waterflowingwaterorheadofwater">Lists!$W$2:$W$10</definedName>
    <definedName name="Wind">Lists!$X$2:$X$5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P215" i="11" l="1"/>
  <c r="AP217" i="11"/>
  <c r="AP218" i="11"/>
  <c r="AP214" i="11"/>
  <c r="AV213" i="11"/>
  <c r="AV212" i="11"/>
  <c r="X212" i="11"/>
  <c r="X213" i="11"/>
  <c r="AM218" i="11"/>
  <c r="AM215" i="11"/>
  <c r="AM217" i="11"/>
  <c r="AN217" i="11"/>
  <c r="AN218" i="11"/>
  <c r="AN215" i="11"/>
  <c r="AM214" i="11"/>
  <c r="AN214" i="11"/>
  <c r="AS212" i="11"/>
  <c r="AS213" i="11"/>
  <c r="AS216" i="11"/>
  <c r="AT212" i="11"/>
  <c r="AT213" i="11"/>
  <c r="AT216" i="11"/>
  <c r="AV211" i="11"/>
  <c r="X211" i="11"/>
  <c r="AS211" i="11"/>
  <c r="AT211" i="11"/>
  <c r="AV206" i="11"/>
  <c r="AV207" i="11"/>
  <c r="AV208" i="11"/>
  <c r="AV209" i="11"/>
  <c r="AV210" i="11"/>
  <c r="AV205" i="11"/>
  <c r="AV204" i="11"/>
  <c r="AV203" i="11"/>
  <c r="X203" i="11"/>
  <c r="X204" i="11"/>
  <c r="X205" i="11"/>
  <c r="X206" i="11"/>
  <c r="X207" i="11"/>
  <c r="X208" i="11"/>
  <c r="X209" i="11"/>
  <c r="X210" i="11"/>
  <c r="X202" i="11"/>
  <c r="AS203" i="11"/>
  <c r="AS204" i="11"/>
  <c r="AS205" i="11"/>
  <c r="AS206" i="11"/>
  <c r="AS207" i="11"/>
  <c r="AS208" i="11"/>
  <c r="AS209" i="11"/>
  <c r="AS210" i="11"/>
  <c r="AT203" i="11"/>
  <c r="AT204" i="11"/>
  <c r="AT205" i="11"/>
  <c r="AT206" i="11"/>
  <c r="AT207" i="11"/>
  <c r="AT208" i="11"/>
  <c r="AT209" i="11"/>
  <c r="AT210" i="11"/>
  <c r="AV198" i="11"/>
  <c r="AS198" i="11"/>
  <c r="AT198" i="11"/>
  <c r="X198" i="11"/>
  <c r="X199" i="11"/>
  <c r="X200" i="11"/>
  <c r="X201" i="11"/>
  <c r="AV200" i="11"/>
  <c r="AV201" i="11"/>
  <c r="AV202" i="11"/>
  <c r="AV199" i="11"/>
  <c r="AP198" i="11"/>
  <c r="AM198" i="11"/>
  <c r="AN198" i="11"/>
  <c r="AS200" i="11"/>
  <c r="AS201" i="11"/>
  <c r="AS202" i="11"/>
  <c r="AS199" i="11"/>
  <c r="AT200" i="11"/>
  <c r="AT201" i="11"/>
  <c r="AT202" i="11"/>
  <c r="AT199" i="11"/>
  <c r="AP195" i="11"/>
  <c r="AP196" i="11"/>
  <c r="AV193" i="11"/>
  <c r="AV194" i="11"/>
  <c r="AV195" i="11"/>
  <c r="AV196" i="11"/>
  <c r="AV197" i="11"/>
  <c r="AT196" i="11"/>
  <c r="AS196" i="11"/>
  <c r="AT195" i="11"/>
  <c r="AS195" i="11"/>
  <c r="X195" i="11"/>
  <c r="X196" i="11"/>
  <c r="X197" i="11"/>
  <c r="X194" i="11"/>
  <c r="X193" i="11"/>
  <c r="AS193" i="11"/>
  <c r="AS194" i="11"/>
  <c r="AS197" i="11"/>
  <c r="AT193" i="11"/>
  <c r="AT194" i="11"/>
  <c r="AT197" i="11"/>
  <c r="AM195" i="11"/>
  <c r="AM196" i="11"/>
  <c r="AN195" i="11"/>
  <c r="AN196" i="11"/>
  <c r="AV192" i="11"/>
  <c r="AV191" i="11"/>
  <c r="AV190" i="11"/>
  <c r="AV189" i="11"/>
  <c r="AV188" i="11"/>
  <c r="AV187" i="11"/>
  <c r="X192" i="11"/>
  <c r="AS192" i="11"/>
  <c r="AT192" i="11"/>
  <c r="X191" i="11"/>
  <c r="AS191" i="11"/>
  <c r="AT191" i="11"/>
  <c r="X190" i="11"/>
  <c r="AS190" i="11"/>
  <c r="AT190" i="11"/>
  <c r="X189" i="11"/>
  <c r="AS189" i="11"/>
  <c r="AT189" i="11"/>
  <c r="X188" i="11"/>
  <c r="AS188" i="11"/>
  <c r="AT188" i="11"/>
  <c r="X187" i="11"/>
  <c r="AS187" i="11"/>
  <c r="AT187" i="11"/>
  <c r="AV186" i="11"/>
  <c r="AV185" i="11"/>
  <c r="AV184" i="11"/>
  <c r="AV183" i="11"/>
  <c r="AV182" i="11"/>
  <c r="AS186" i="11"/>
  <c r="AT186" i="11"/>
  <c r="AP186" i="11"/>
  <c r="AM186" i="11"/>
  <c r="AN186" i="11"/>
  <c r="X186" i="11"/>
  <c r="X185" i="11"/>
  <c r="AS185" i="11"/>
  <c r="AT185" i="11"/>
  <c r="X184" i="11"/>
  <c r="AS184" i="11"/>
  <c r="AT184" i="11"/>
  <c r="X183" i="11"/>
  <c r="AS183" i="11"/>
  <c r="AT183" i="11"/>
  <c r="X182" i="11"/>
  <c r="AS182" i="11"/>
  <c r="AT182" i="11"/>
  <c r="AV181" i="11"/>
  <c r="AV180" i="11"/>
  <c r="W180" i="11"/>
  <c r="AV179" i="11"/>
  <c r="AV178" i="11"/>
  <c r="AV177" i="11"/>
  <c r="AV176" i="11"/>
  <c r="X181" i="11"/>
  <c r="AS181" i="11"/>
  <c r="AT181" i="11"/>
  <c r="X180" i="11"/>
  <c r="AS180" i="11"/>
  <c r="AT180" i="11"/>
  <c r="X179" i="11"/>
  <c r="AS179" i="11"/>
  <c r="AT179" i="11"/>
  <c r="X178" i="11"/>
  <c r="AS178" i="11"/>
  <c r="AT178" i="11"/>
  <c r="X177" i="11"/>
  <c r="AS177" i="11"/>
  <c r="AT177" i="11"/>
  <c r="X176" i="11"/>
  <c r="AS176" i="11"/>
  <c r="AT176" i="11"/>
  <c r="AV175" i="11"/>
  <c r="AV174" i="11"/>
  <c r="AV173" i="11"/>
  <c r="X175" i="11"/>
  <c r="AS175" i="11"/>
  <c r="AT175" i="11"/>
  <c r="X174" i="11"/>
  <c r="AS174" i="11"/>
  <c r="AT174" i="11"/>
  <c r="X173" i="11"/>
  <c r="AS173" i="11"/>
  <c r="AT173" i="11"/>
  <c r="AV172" i="11"/>
  <c r="X172" i="11"/>
  <c r="AS172" i="11"/>
  <c r="AT172" i="11"/>
  <c r="AV171" i="11" l="1"/>
  <c r="AS171" i="11"/>
  <c r="AT171" i="11"/>
  <c r="X171" i="11"/>
  <c r="AP167" i="11"/>
  <c r="AN167" i="11"/>
  <c r="AM167" i="11"/>
  <c r="AP161" i="11"/>
  <c r="AN161" i="11"/>
  <c r="AM161" i="11"/>
  <c r="AV160" i="11"/>
  <c r="AV161" i="11"/>
  <c r="AV162" i="11"/>
  <c r="AV163" i="11"/>
  <c r="AV164" i="11"/>
  <c r="AV165" i="11"/>
  <c r="AV166" i="11"/>
  <c r="AV167" i="11"/>
  <c r="AV168" i="11"/>
  <c r="AV169" i="11"/>
  <c r="AV170" i="11"/>
  <c r="AV159" i="11"/>
  <c r="AT160" i="11"/>
  <c r="AT161" i="11"/>
  <c r="AT162" i="11"/>
  <c r="AT163" i="11"/>
  <c r="AT164" i="11"/>
  <c r="AT165" i="11"/>
  <c r="AT166" i="11"/>
  <c r="AT167" i="11"/>
  <c r="AT168" i="11"/>
  <c r="AT169" i="11"/>
  <c r="AT170" i="11"/>
  <c r="AT159" i="11"/>
  <c r="AS160" i="11"/>
  <c r="AS161" i="11"/>
  <c r="AS162" i="11"/>
  <c r="AS163" i="11"/>
  <c r="AS164" i="11"/>
  <c r="AS165" i="11"/>
  <c r="AS166" i="11"/>
  <c r="AS167" i="11"/>
  <c r="AS168" i="11"/>
  <c r="AS169" i="11"/>
  <c r="AS170" i="11"/>
  <c r="AS157" i="11"/>
  <c r="AS158" i="11"/>
  <c r="AS159" i="11"/>
  <c r="X160" i="11"/>
  <c r="X161" i="11"/>
  <c r="X162" i="11"/>
  <c r="X163" i="11"/>
  <c r="X164" i="11"/>
  <c r="X165" i="11"/>
  <c r="X166" i="11"/>
  <c r="X167" i="11"/>
  <c r="X168" i="11"/>
  <c r="X169" i="11"/>
  <c r="X170" i="11"/>
  <c r="X157" i="11"/>
  <c r="X158" i="11"/>
  <c r="X159" i="11"/>
  <c r="AP156" i="11"/>
  <c r="AN156" i="11"/>
  <c r="AM156" i="11"/>
  <c r="AV150" i="11" l="1"/>
  <c r="AV151" i="11"/>
  <c r="AV152" i="11"/>
  <c r="AV153" i="11"/>
  <c r="AV154" i="11"/>
  <c r="AV155" i="11"/>
  <c r="AV156" i="11"/>
  <c r="AV157" i="11"/>
  <c r="AV158" i="11"/>
  <c r="X150" i="11"/>
  <c r="X151" i="11"/>
  <c r="X152" i="11"/>
  <c r="X153" i="11"/>
  <c r="X154" i="11"/>
  <c r="X155" i="11"/>
  <c r="X156" i="11"/>
  <c r="X149" i="11"/>
  <c r="AT150" i="11"/>
  <c r="AT151" i="11"/>
  <c r="AT152" i="11"/>
  <c r="AT153" i="11"/>
  <c r="AT154" i="11"/>
  <c r="AT155" i="11"/>
  <c r="AT156" i="11"/>
  <c r="AT157" i="11"/>
  <c r="AT158" i="11"/>
  <c r="AS150" i="11"/>
  <c r="AS151" i="11"/>
  <c r="AS152" i="11"/>
  <c r="AS153" i="11"/>
  <c r="AS154" i="11"/>
  <c r="AS155" i="11"/>
  <c r="AS156" i="11"/>
  <c r="AV149" i="11"/>
  <c r="AS149" i="11"/>
  <c r="AT149" i="11"/>
  <c r="AT135" i="11"/>
  <c r="AV121" i="11"/>
  <c r="X121" i="11"/>
  <c r="AV120" i="11"/>
  <c r="AP118" i="11"/>
  <c r="X107" i="11"/>
  <c r="AT106" i="11"/>
  <c r="AV105" i="11"/>
  <c r="AS105" i="11"/>
  <c r="AT105" i="11"/>
  <c r="A7" i="26"/>
  <c r="A8" i="26"/>
  <c r="A9" i="26"/>
  <c r="A10" i="26"/>
  <c r="A11" i="26"/>
  <c r="A12" i="26"/>
  <c r="A13" i="26"/>
  <c r="A14" i="26"/>
  <c r="A15" i="26"/>
  <c r="A16" i="26"/>
  <c r="A17" i="26"/>
  <c r="A18" i="26"/>
  <c r="A19" i="26"/>
  <c r="A20" i="26"/>
  <c r="A21" i="26"/>
  <c r="A22" i="26"/>
  <c r="A23" i="26"/>
  <c r="A24" i="26"/>
  <c r="A25" i="26"/>
  <c r="A3" i="26" l="1"/>
  <c r="A4" i="26"/>
  <c r="A5" i="26"/>
  <c r="A6" i="26"/>
  <c r="A2" i="26"/>
</calcChain>
</file>

<file path=xl/sharedStrings.xml><?xml version="1.0" encoding="utf-8"?>
<sst xmlns="http://schemas.openxmlformats.org/spreadsheetml/2006/main" count="5632" uniqueCount="1673">
  <si>
    <t>Introduction</t>
  </si>
  <si>
    <t>Heading</t>
  </si>
  <si>
    <t>Explanation</t>
  </si>
  <si>
    <t>Embedded Capacity Register</t>
  </si>
  <si>
    <t>Grid Supply Point</t>
  </si>
  <si>
    <t>Bulk Supply Point</t>
  </si>
  <si>
    <t>Northern Powergrid (Yorkshire) plc</t>
  </si>
  <si>
    <t>Scottish Hydro Electric Power Distribution plc</t>
  </si>
  <si>
    <t>Southern Electric Power Distribution plc</t>
  </si>
  <si>
    <t>SP Distribution Ltd</t>
  </si>
  <si>
    <t>SP Manweb plc</t>
  </si>
  <si>
    <t>London Power Networks plc</t>
  </si>
  <si>
    <t>South Eastern Power Networks plc</t>
  </si>
  <si>
    <t>Eastern Power Networks plc</t>
  </si>
  <si>
    <t>Western Power Distribution (East Midlands) plc</t>
  </si>
  <si>
    <t>Western Power Distribution (West Midlands) plc</t>
  </si>
  <si>
    <t>Western Power Distribution (South West) plc</t>
  </si>
  <si>
    <t>Western Power Distribution (South Wales) plc</t>
  </si>
  <si>
    <t>Wind</t>
  </si>
  <si>
    <t>Solar</t>
  </si>
  <si>
    <t>Licence Area (Host DNO)</t>
  </si>
  <si>
    <t>Biomass</t>
  </si>
  <si>
    <t>Register Definitions</t>
  </si>
  <si>
    <t>Address Line 1</t>
  </si>
  <si>
    <t xml:space="preserve">Town/ City </t>
  </si>
  <si>
    <t xml:space="preserve">County </t>
  </si>
  <si>
    <t xml:space="preserve">Postcode </t>
  </si>
  <si>
    <t>Address Line 2</t>
  </si>
  <si>
    <t xml:space="preserve">Connection Status </t>
  </si>
  <si>
    <r>
      <t xml:space="preserve">Contact details
</t>
    </r>
    <r>
      <rPr>
        <sz val="11"/>
        <color theme="0" tint="-4.9989318521683403E-2"/>
        <rFont val="Calibri"/>
        <family val="2"/>
        <scheme val="minor"/>
      </rPr>
      <t>If you believe that any details pertaining to your site or a specific site are incorrect then please use the contact details provided to notify us so that the details can be corrected in the next version.</t>
    </r>
  </si>
  <si>
    <t xml:space="preserve">Customer Name </t>
  </si>
  <si>
    <t xml:space="preserve">Customer Site </t>
  </si>
  <si>
    <t>Name of customer site/project name.</t>
  </si>
  <si>
    <t xml:space="preserve">Primary </t>
  </si>
  <si>
    <t xml:space="preserve">Licence Area </t>
  </si>
  <si>
    <t>“Connected" or "Accepted to Connect"?</t>
  </si>
  <si>
    <t>Last Updated</t>
  </si>
  <si>
    <t xml:space="preserve">General Data </t>
  </si>
  <si>
    <t xml:space="preserve">Already Connected </t>
  </si>
  <si>
    <t>This is the total MW export capacity permitted as per the connection agreement.</t>
  </si>
  <si>
    <t>This is the total MVA export capacity permitted as per the connection agreement.</t>
  </si>
  <si>
    <t>This is the total MW import capacity permitted as per the connection agreement.</t>
  </si>
  <si>
    <t>Date Connected</t>
  </si>
  <si>
    <t>Accepted to Connect</t>
  </si>
  <si>
    <t>Date Accepted</t>
  </si>
  <si>
    <t>Target Energisation Date</t>
  </si>
  <si>
    <t>Estimated date of energisation. This date is likely to change to reflect the latest date notified by customers.</t>
  </si>
  <si>
    <t>Distribution Service Provider (Y/N)</t>
  </si>
  <si>
    <t>Reference</t>
  </si>
  <si>
    <t>Reinforcement Works</t>
  </si>
  <si>
    <t>Distribution Reinforcement Reference</t>
  </si>
  <si>
    <t>Unique reference to relevant distribution reinforcement required for connection.</t>
  </si>
  <si>
    <t>Transmission Reinforcement Reference</t>
  </si>
  <si>
    <t>Unique reference to relevant transmission reinforcement required for connection.</t>
  </si>
  <si>
    <t>Nuclear</t>
  </si>
  <si>
    <t>Interconnector</t>
  </si>
  <si>
    <t>Hydrogen</t>
  </si>
  <si>
    <t>Geothermal</t>
  </si>
  <si>
    <t>Waste</t>
  </si>
  <si>
    <t>Steam turbine (thermal power plant)</t>
  </si>
  <si>
    <t>Steam-gas turbine (CCGT)</t>
  </si>
  <si>
    <t>Gas turbine (OCGT)</t>
  </si>
  <si>
    <t>Onshore wind turbines</t>
  </si>
  <si>
    <t>Offshore wind turbines</t>
  </si>
  <si>
    <t>Photovoltaic</t>
  </si>
  <si>
    <t>Engine (combustion / reciprocating)</t>
  </si>
  <si>
    <t>Tidal lagoons</t>
  </si>
  <si>
    <t>Tidal stream devices</t>
  </si>
  <si>
    <t>Wave devices</t>
  </si>
  <si>
    <t>Geothermal power plant</t>
  </si>
  <si>
    <t xml:space="preserve">Other </t>
  </si>
  <si>
    <t>Data not available</t>
  </si>
  <si>
    <t>Location (X-coordinate):
Eastings (where data is held)</t>
  </si>
  <si>
    <t>Location (y-coordinate):
Northings (where data is held)</t>
  </si>
  <si>
    <t>To Be Confirmed</t>
  </si>
  <si>
    <t>Already Connected</t>
  </si>
  <si>
    <t>Services Provided</t>
  </si>
  <si>
    <t>Transmission Service Provider (Y/N)</t>
  </si>
  <si>
    <t xml:space="preserve">Services Provided </t>
  </si>
  <si>
    <t xml:space="preserve">Reinforcement Works </t>
  </si>
  <si>
    <t xml:space="preserve">Note </t>
  </si>
  <si>
    <t>Name of party that is connected or contracted to connect.</t>
  </si>
  <si>
    <t>Flexible Connection (Yes/No)</t>
  </si>
  <si>
    <t>In a Connection Queue (Y/N)</t>
  </si>
  <si>
    <t>Country</t>
  </si>
  <si>
    <t>Point of Connection (POC)
Voltage (kV)</t>
  </si>
  <si>
    <t>Primary</t>
  </si>
  <si>
    <t>Address line 1 of the Customer Site.</t>
  </si>
  <si>
    <t>Address line 2 of the Customer Site.</t>
  </si>
  <si>
    <t>Town / City of the Customer Site.</t>
  </si>
  <si>
    <t>County of the Customer Site.</t>
  </si>
  <si>
    <t>Postcode of the Customer Site.</t>
  </si>
  <si>
    <t>GB country of the Customer Site.</t>
  </si>
  <si>
    <t>Location (Y-coordinate):
Northings (where data is held)</t>
  </si>
  <si>
    <t>The point of connection between the transmission system and the distribution system that is linked with the Customer Site.</t>
  </si>
  <si>
    <t>The voltage at the Point of Connection to the distribution system.</t>
  </si>
  <si>
    <t>CHP Cogeneration (Yes/No)</t>
  </si>
  <si>
    <t>Date on which entry was last updated.</t>
  </si>
  <si>
    <t>Date the Customer accepted the connection offer from the DNO or IDNO.</t>
  </si>
  <si>
    <t>Indicates whether a service is provided to the DNO.</t>
  </si>
  <si>
    <t>Indicates whether a service is provided to the ESO or a TO.</t>
  </si>
  <si>
    <t>Last Update of Data Row</t>
  </si>
  <si>
    <t>Export MPAN / MSID</t>
  </si>
  <si>
    <t>Import MPAN / MSID</t>
  </si>
  <si>
    <t xml:space="preserve">Already connected Registered Capacity (MW) </t>
  </si>
  <si>
    <t>This is the total Registered Capacity of generation already connected at the site expressed in MW.</t>
  </si>
  <si>
    <t xml:space="preserve">Accepted to Connect Registered Capacity (MW) </t>
  </si>
  <si>
    <t>This is the Registered Capacity of generation that is not already connected, but has been Accepted to Connect, expressed in MW.</t>
  </si>
  <si>
    <t>Accepted to Connect Registered Capacity (MW)</t>
  </si>
  <si>
    <t>Other</t>
  </si>
  <si>
    <t>ECR Energy Source</t>
  </si>
  <si>
    <t>Six digit British National Grid X coordinate of the Customer Site. Generally this is the same as the Point of Connection / Metering Point.  
In exceptional cases where the Point of Connection or Metering Point is not located at the Customer Site, the coordinates of the Customer Site is included.</t>
  </si>
  <si>
    <t>Indicates whether the connection to the Customer Site is in a connection queue.</t>
  </si>
  <si>
    <t>Indicates whether the generation in the Customer Site forms part of a CHP scheme.</t>
  </si>
  <si>
    <t>This is the energy capacity of the storage facility (MWh).</t>
  </si>
  <si>
    <t>Six or seven digit British National Grid Y coordinate of the Customer Site. (In Northern Scotland, these will be seven digit coordinates.) Generally this is the same as the Point of Connection / Metering Point.  
In exceptional cases where the Point of Connection or Metering Point is not located at the Customer Site, the coordinates of the Customer Site is included.</t>
  </si>
  <si>
    <t>Licence area Customer Site is connected within</t>
  </si>
  <si>
    <t>Divide the storage capacity (MWh) by the Registered Capacity (MW) and round it down to the nearest 0.5 (half-hour). If the value is less than 0.5 before rounding, it could be rounded to 0.5 hours so that it is not zero.</t>
  </si>
  <si>
    <t>Maximum Export Capacity (MW)</t>
  </si>
  <si>
    <t>Maximum Export Capacity (MVA)</t>
  </si>
  <si>
    <t>Maximum Import Capacity (MW)</t>
  </si>
  <si>
    <t xml:space="preserve">Maximum Import Capacity (MVA) </t>
  </si>
  <si>
    <t>Change to Maximum Export Capacity (MW)</t>
  </si>
  <si>
    <t>Change to Maximum Export Capacity (MVA)</t>
  </si>
  <si>
    <t>Change to Maximum Import Capacity (MW)</t>
  </si>
  <si>
    <t xml:space="preserve">Change to Maximum Import Capacity (MVA) </t>
  </si>
  <si>
    <t>Unique reference to the service(s) being provided.</t>
  </si>
  <si>
    <t xml:space="preserve">The core meter point administration number, a 13-digit reference used in MPAS to identify the relevant Metering Point.
For generation and storage sites, the "Export" MPAN (or MSID for CVA registered sites) should be included.
For "Accepted to Connect" generation or storage entries, please indicate "data not available".
</t>
  </si>
  <si>
    <t xml:space="preserve">The core meter point administration number, a 13-digit reference used in MPAS to identify the relevant Metering Point.
For sites subject to a DSR contract and for storage sites, the "Import" MPAN (or MSID for CVA registered sites) should be included. For generation sites, including generators taking on-site supplies, please indicate "not applicable". 
For "Accepted to Connect" storage sites, please indicate "data not available".
</t>
  </si>
  <si>
    <t>This is the new/additional MW export capacity (i.e. not yet connected) that has been accepted to connect as per the connection agreement.</t>
  </si>
  <si>
    <t>This is the new/additional MVA export capacity (i.e. not yet connected) that has been accepted to connect as per the connection agreement.</t>
  </si>
  <si>
    <t>This is the new/additional MW import capacity (i.e. not yet connected) that has been accepted to connect as per the connection agreement.</t>
  </si>
  <si>
    <t>This is the new/additional MVA import capacity (i.e. not yet connected) that has been accepted to connect as per the connection agreement.</t>
  </si>
  <si>
    <t>For each site that meets the criteria to be included in its Embedded Capacity Register, each DNO/IDNO Party shall use reasonable endeavours to populate all relevant fields in the Embedded Capacity Register. Where the DNO/IDNO Party does not hold data for a specific field for a specific site, then the DNO/IDNO Party will populate the relevant field with the words ‘data not available’. If a specific field is not applicable to a specific site, then the DNO/IDNO Party will populate the relevant field with the words ‘data not applicable’.</t>
  </si>
  <si>
    <t xml:space="preserve">DSR Capacity (MW) </t>
  </si>
  <si>
    <t>Maximum Import Capacity (MW) for Site</t>
  </si>
  <si>
    <t>Maximum Import Capacity (MVA) for Site</t>
  </si>
  <si>
    <t>Maximum Import Capacity (MVA)</t>
  </si>
  <si>
    <t xml:space="preserve">Change to Maximum Export Capacity (MW) </t>
  </si>
  <si>
    <t xml:space="preserve">Change to Maximum Export Capacity (MVA) </t>
  </si>
  <si>
    <t xml:space="preserve">Change to Maximum Import Capacity (MW) </t>
  </si>
  <si>
    <t>Indicates whether the connection is subject to a flexible connection arrangement e.g. Active Network Management (ANM) during system normal conditions.</t>
  </si>
  <si>
    <t>England</t>
  </si>
  <si>
    <t>Biofuel  - Biogas from anaerobic digestion (excluding landfill &amp; sewage)</t>
  </si>
  <si>
    <t>Biofuel - Landfill gas</t>
  </si>
  <si>
    <t>Biofuel - Sewage gas</t>
  </si>
  <si>
    <t>Biofuel - Other</t>
  </si>
  <si>
    <t>Fossil - Peat</t>
  </si>
  <si>
    <t>Fossil - Brown coal/lignite</t>
  </si>
  <si>
    <t>Hydro - Run of river</t>
  </si>
  <si>
    <t>Fossil - Hard coal</t>
  </si>
  <si>
    <t>Fossil - Coal gas</t>
  </si>
  <si>
    <t>Hydro - Reservoir (not pumped)</t>
  </si>
  <si>
    <t>Fossil - Gas</t>
  </si>
  <si>
    <t>Hydro - Other</t>
  </si>
  <si>
    <t>Fossil - Oil</t>
  </si>
  <si>
    <t>Fossil - Oil shale</t>
  </si>
  <si>
    <t>Water (flowing water or head of water)</t>
  </si>
  <si>
    <t>Storage - Other</t>
  </si>
  <si>
    <t>Advanced Fuel (produced via gasification or pyrolysis of biofuel or waste)</t>
  </si>
  <si>
    <t>Fossil - Other</t>
  </si>
  <si>
    <t>Storage - Chemical</t>
  </si>
  <si>
    <t>Storage - Electrical</t>
  </si>
  <si>
    <t>Storage - Mechanical - Flywheel</t>
  </si>
  <si>
    <t>Storage - Mechanical - Pumped Hydro</t>
  </si>
  <si>
    <t>Stored Energy (all stored energy irrespectve of the original energy source)</t>
  </si>
  <si>
    <t>Storage - Thermal</t>
  </si>
  <si>
    <t>Storage - Electrochemical  (Batteries)</t>
  </si>
  <si>
    <t>Storage - Mechanical - Compressed Air (Adiabatic &amp; Diabatic)</t>
  </si>
  <si>
    <t>Storage - Mechanical - Liquid Air</t>
  </si>
  <si>
    <t>Meaning any of the below energy source types used in the production of electricity:</t>
  </si>
  <si>
    <r>
      <t>Meaning any of the below technology types that export electricity onto a di</t>
    </r>
    <r>
      <rPr>
        <b/>
        <sz val="10"/>
        <rFont val="Arial Nova"/>
        <family val="2"/>
      </rPr>
      <t>stribution system</t>
    </r>
    <r>
      <rPr>
        <b/>
        <sz val="10"/>
        <color theme="1"/>
        <rFont val="Arial Nova"/>
        <family val="2"/>
      </rPr>
      <t>:</t>
    </r>
  </si>
  <si>
    <t>For each site that meets the criteria to be included in its Embedded Capacity Register, each DNO/IDNO Party shall use reasonable endeavours to populate all relevant fields in the Embedded Capacity Register. Where the DNO/IDNO Party does not hold data for a specific field for a specific site, then the DNO/IDNO Party will populate the relevant field with the words ‘data not available’. If a specific field is not applicable to a specific site, then the DNO/IDNO Party will leave the field blank.</t>
  </si>
  <si>
    <t>Part 1</t>
  </si>
  <si>
    <t>Part 2</t>
  </si>
  <si>
    <t>This is the capacity of the demand that is included in a DSR services contract.</t>
  </si>
  <si>
    <t>Date Contracted</t>
  </si>
  <si>
    <t>This is the date the DSR services contract commenced.</t>
  </si>
  <si>
    <r>
      <t>Date the connection was provided in the case of a new connection. In cases where there was an existing connection, this is date the new equipment was connected</t>
    </r>
    <r>
      <rPr>
        <sz val="10"/>
        <color rgb="FFFF0000"/>
        <rFont val="Arial Nova"/>
        <family val="2"/>
      </rPr>
      <t>.</t>
    </r>
  </si>
  <si>
    <t xml:space="preserve">This is the energy capacity of the storage facility (MWh). </t>
  </si>
  <si>
    <t xml:space="preserve">Divide the storage capacity (MWh) by the Registered Capacity (MW) and round it down to the nearest 0.5 (half-hour). If the value is less than 0.5 before rounding, it could be rounded to 0.5 hours so that it is not zero. </t>
  </si>
  <si>
    <t>The supply point on the distribution system (representing an EHV/EHV transformation level) that is linked with the Customer Site.</t>
  </si>
  <si>
    <t>The primary substation on the distribution system that is linked with the Customer Site.</t>
  </si>
  <si>
    <r>
      <t>Energy Source 1</t>
    </r>
    <r>
      <rPr>
        <b/>
        <sz val="10"/>
        <color rgb="FFFF0000"/>
        <rFont val="Arial Nova"/>
        <family val="2"/>
      </rPr>
      <t xml:space="preserve">
</t>
    </r>
  </si>
  <si>
    <t xml:space="preserve">Energy Conversion Technology 1 
</t>
  </si>
  <si>
    <t>Storage Capacity 1 (MWh)</t>
  </si>
  <si>
    <t>Storage Duration 1 (Hours)</t>
  </si>
  <si>
    <t>Energy Source &amp; Energy Conversion Technology 1 - Registered Capacity (MW)</t>
  </si>
  <si>
    <t>This is the Registered Capacity of the "Energy Source 1" expressed in MW.</t>
  </si>
  <si>
    <t>Energy Source 2</t>
  </si>
  <si>
    <t>Energy Conversion Technology 2</t>
  </si>
  <si>
    <t>CHP Cogeneration 2 (Yes/No)</t>
  </si>
  <si>
    <t>Storage Capacity 2 (MWh)</t>
  </si>
  <si>
    <t>Storage Duration 2 (Hours)</t>
  </si>
  <si>
    <t>Energy Source &amp; Energy Conversion Technology 2 - Registered Capacity (MW)</t>
  </si>
  <si>
    <t>Energy Source 3</t>
  </si>
  <si>
    <t>Energy Conversion Technology 3</t>
  </si>
  <si>
    <t>CHP Cogeneration 3 (Yes/No)</t>
  </si>
  <si>
    <t>Storage Capacity 3 (MWh)</t>
  </si>
  <si>
    <t>Energy Source &amp; Energy Conversion Technology 3 - Registered Capacity (MW)</t>
  </si>
  <si>
    <t>Storage Duration 3 (Hours)</t>
  </si>
  <si>
    <t>Where there is more than one plant type at a site, the "Energy Source 2" and "Energy Source 3" fields would be used to show the energy source types additional to the "Energy Source 1". 
Meaning any of the energy source types stated above for the "Energy Source 1".</t>
  </si>
  <si>
    <t>Defined as above for “Energy Conversion Technology 1”.</t>
  </si>
  <si>
    <t>This is the Registered Capacity of the "Energy Source 2" expressed in MW.</t>
  </si>
  <si>
    <t>Defined as above for “Energy Source 2”</t>
  </si>
  <si>
    <t>Defined as above for “Energy Conversion Technology 2”</t>
  </si>
  <si>
    <t>This is the Registered Capacity of the "Energy Source 3" expressed in MW.</t>
  </si>
  <si>
    <t>Energy Source 1</t>
  </si>
  <si>
    <t>Energy Conversion Technology 1</t>
  </si>
  <si>
    <t xml:space="preserve">For clarity, sites subject to a DSR Contract associated with consumption units are shown in Part 2 of the Embedded Capacity Register. Sites associated with generation (including storage) are shown in Part 1 of the Embedded Capacity Register. </t>
  </si>
  <si>
    <t xml:space="preserve">Already Contracted DSR </t>
  </si>
  <si>
    <t>Technology options for: Advanced Fuel (produced via gasification or pyrolysis of biofuel or waste)</t>
  </si>
  <si>
    <t>Technology options for: Biofuel  - Biogas from anaerobic digestion (excluding landfill &amp; sewage)</t>
  </si>
  <si>
    <t>Technology options for: Biofuel - Landfill gas</t>
  </si>
  <si>
    <t>Technology options for: Biofuel - Sewage gas</t>
  </si>
  <si>
    <t>Technology options for: Biofuel - Other</t>
  </si>
  <si>
    <t>Technology options for: Fossil - Brown coal/lignite</t>
  </si>
  <si>
    <t>Technology options for: Fossil - Coal gas</t>
  </si>
  <si>
    <t>Technology options for: Fossil - Gas</t>
  </si>
  <si>
    <t>Technology options for: Fossil - Hard coal</t>
  </si>
  <si>
    <t>Technology options for: Fossil - Oil</t>
  </si>
  <si>
    <t>Technology options for: Fossil - Oil shale</t>
  </si>
  <si>
    <t>Technology options for: Fossil - Peat</t>
  </si>
  <si>
    <t>Technology options for: Fossil - Other</t>
  </si>
  <si>
    <t>Technology options for: Geothermal</t>
  </si>
  <si>
    <t>Technology options for: Hydrogen</t>
  </si>
  <si>
    <t>Technology options for: Nuclear</t>
  </si>
  <si>
    <t>Technology options for: Solar</t>
  </si>
  <si>
    <t>Technology options for: Waste</t>
  </si>
  <si>
    <t>Technology options for: Water (flowing water or head of water)</t>
  </si>
  <si>
    <t>Technology options for: Wind</t>
  </si>
  <si>
    <t xml:space="preserve">Technology options for: Other </t>
  </si>
  <si>
    <t>Technology options for: Data not available</t>
  </si>
  <si>
    <t>Fuel cell</t>
  </si>
  <si>
    <t>---</t>
  </si>
  <si>
    <t>About</t>
  </si>
  <si>
    <t>Embedded Capacity Register: means, for each DNO/IDNO Party, a register of site-specific data items for sites which are connected to the DNO/IDNO Party's Distribution System (or which are the subject of an accepted connection offer to be connected to the Distribution System), and which: (a) have an import capacity of 1 MW or more and are subject to a DSR Contract; and/or (b) have generation with a registered capacity of 1 MW or more. The required register format and data items are described in Schedule 31 (Embedded Capacity Register).
This Embedded Capacity Register (ECR) includes details of connected generation (including storage) and flexible demand resources connected to [name of DNO/IDNO]'s Distribution System.
Generation assets are included where the Registered Capacity is greater than or equal to 1MW.
Sites providing Demand Side Response (DSR) are included where the contracted capacity is greater than or equal to 1MW. 
Part 1 of the ECR provides information on generation (including storage) assets.
Part 2 of the ECR provides information on demand sites providing Demand Side Response (DSR) services. 
The sheets that make up the ECR are:
  Definitions Part 1 - this  describes the different data fields used in Part 1 of the ECR.
  Register Part 1 - this comprises a list of generation (including storage) assets. 
  Definitions Part 2 (DSR) - this  describes the different data fields used in Part 2 of the ECR.
  Register Part 2 - this comprises a list of demand sites providing DSR services.</t>
  </si>
  <si>
    <t>Contacts and other useful information</t>
  </si>
  <si>
    <t>Last Updated [DD/MM/YYYY]:</t>
  </si>
  <si>
    <t>Biofuel - Biogas from anaerobic digestion (excluding landfill &amp; sewage)</t>
  </si>
  <si>
    <t>For clarity, sites associated with generation (including storage) are shown in Part 1 of the Embedded Capacity Register. Sites subject to a DSR Contract associated with consumption units are shown in Part 2 of the Embedded Capacity Register.</t>
  </si>
  <si>
    <r>
      <t xml:space="preserve">Additional Information 
</t>
    </r>
    <r>
      <rPr>
        <sz val="10"/>
        <color theme="0" tint="-4.9989318521683403E-2"/>
        <rFont val="Arial Nova"/>
        <family val="2"/>
      </rPr>
      <t>To assist you in understanding how the capacity of connected generation impacts on our network, we provide the following links to addittional information e.g. heat maps for our regions / areas</t>
    </r>
    <r>
      <rPr>
        <sz val="11"/>
        <color theme="0" tint="-4.9989318521683403E-2"/>
        <rFont val="Calibri"/>
        <family val="2"/>
        <scheme val="minor"/>
      </rPr>
      <t xml:space="preserve">
</t>
    </r>
  </si>
  <si>
    <t>Fuel Cell</t>
  </si>
  <si>
    <t>https://www.energynetworks.org/operating-the-networks/whos-my-network-operator</t>
  </si>
  <si>
    <r>
      <t xml:space="preserve">Regional Maps 
</t>
    </r>
    <r>
      <rPr>
        <sz val="10"/>
        <color theme="0" tint="-4.9989318521683403E-2"/>
        <rFont val="Arial Nova"/>
        <family val="2"/>
      </rPr>
      <t>To assist you in identifying the geographic regions referred to in the register, there is a map here.</t>
    </r>
  </si>
  <si>
    <t>Please see the 'Electricity distribution map' section on the following website:</t>
  </si>
  <si>
    <t>Technology options for: Biomass</t>
  </si>
  <si>
    <t>(For pumped hydro please select Stored Energy in the energy source column)</t>
  </si>
  <si>
    <t>Stored Energy (all stored energy irrespective of the original energy source)</t>
  </si>
  <si>
    <t>Technology options for: Stored Energy (all stored energy irrespective of the original energy source)</t>
  </si>
  <si>
    <t xml:space="preserve">No </t>
  </si>
  <si>
    <t xml:space="preserve">Yes </t>
  </si>
  <si>
    <t>Distribution Service Provider</t>
  </si>
  <si>
    <t>Transmission Service Provider</t>
  </si>
  <si>
    <t>Electricity North West plc</t>
  </si>
  <si>
    <t>Status</t>
  </si>
  <si>
    <t>Connected</t>
  </si>
  <si>
    <t>CHP Co-Generation</t>
  </si>
  <si>
    <t>Connection queue</t>
  </si>
  <si>
    <t>Scotland</t>
  </si>
  <si>
    <t>Wales</t>
  </si>
  <si>
    <t>Northern Powergrid (Northeast) plc</t>
  </si>
  <si>
    <t>Version 3.0 (of template)</t>
  </si>
  <si>
    <t>GTC Network</t>
  </si>
  <si>
    <t>N0013877</t>
  </si>
  <si>
    <t>Berkeley Homes (East Thames) Ltd</t>
  </si>
  <si>
    <t>Kidbrooke Village Energy Centre</t>
  </si>
  <si>
    <t>85 TUDWAY ROAD</t>
  </si>
  <si>
    <t>KIDBROOKE</t>
  </si>
  <si>
    <t>LONDON</t>
  </si>
  <si>
    <t>SE3 9FA</t>
  </si>
  <si>
    <t>Hurst</t>
  </si>
  <si>
    <t>Kidbrooke Village IDNO</t>
  </si>
  <si>
    <t>N0013667</t>
  </si>
  <si>
    <t>2700004080470</t>
  </si>
  <si>
    <t>Everest Computing Ltd</t>
  </si>
  <si>
    <t>EVEREST D.C.</t>
  </si>
  <si>
    <t xml:space="preserve">Unit 2 </t>
  </si>
  <si>
    <t>Smallmead Road</t>
  </si>
  <si>
    <t>Reading</t>
  </si>
  <si>
    <t>Berkshire</t>
  </si>
  <si>
    <t>RG2 0QS</t>
  </si>
  <si>
    <t>SSEN</t>
  </si>
  <si>
    <t>ENC</t>
  </si>
  <si>
    <t>-</t>
  </si>
  <si>
    <t>Redrow Homes Ltd</t>
  </si>
  <si>
    <t>Peel Centre Energy Centre</t>
  </si>
  <si>
    <t>34 Horizon House</t>
  </si>
  <si>
    <t>Lismore Boulevard</t>
  </si>
  <si>
    <t>London</t>
  </si>
  <si>
    <t>NW9 4DW</t>
  </si>
  <si>
    <t>Colindale Grid 132/11kV
(0F8073)</t>
  </si>
  <si>
    <t>MILL HILL 132kV (0C8079)</t>
  </si>
  <si>
    <t>N/A</t>
  </si>
  <si>
    <t>2700006324476</t>
  </si>
  <si>
    <t>Nuveen Real Estate</t>
  </si>
  <si>
    <t>Edinburgh St James Energy Centre</t>
  </si>
  <si>
    <t>St James Square</t>
  </si>
  <si>
    <t>Edinburgh</t>
  </si>
  <si>
    <t>Midlothian</t>
  </si>
  <si>
    <t>EH1 3AY</t>
  </si>
  <si>
    <t>Shrubhill A GSP</t>
  </si>
  <si>
    <t>Shrubhill 275kV</t>
  </si>
  <si>
    <t>St James Centre New Primary</t>
  </si>
  <si>
    <t>N0020183</t>
  </si>
  <si>
    <t>N0016905</t>
  </si>
  <si>
    <t>N7042433</t>
  </si>
  <si>
    <t>2400001129561
2400001129570</t>
  </si>
  <si>
    <t>Kings Cross Central General Partnership LTD.</t>
  </si>
  <si>
    <t>King's Cross Stage 4 - CHP</t>
  </si>
  <si>
    <t>T1  Energy centre</t>
  </si>
  <si>
    <t>York Road</t>
  </si>
  <si>
    <t>N1 0OO</t>
  </si>
  <si>
    <t>City Road</t>
  </si>
  <si>
    <t>Canal Street</t>
  </si>
  <si>
    <t>IPNL</t>
  </si>
  <si>
    <t>2700004514168</t>
  </si>
  <si>
    <t>E.ON Energy Solutions Ltd</t>
  </si>
  <si>
    <t>Heygate Energy Centre</t>
  </si>
  <si>
    <t>Heygate Street</t>
  </si>
  <si>
    <t xml:space="preserve">Southwark </t>
  </si>
  <si>
    <t>SE17 1FF</t>
  </si>
  <si>
    <t>Bankside D</t>
  </si>
  <si>
    <t>N0014695</t>
  </si>
  <si>
    <t>N0016093</t>
  </si>
  <si>
    <t>2700002796064</t>
  </si>
  <si>
    <t>ALDI UK</t>
  </si>
  <si>
    <t>ALDI CARDIFF RDC</t>
  </si>
  <si>
    <t>Capital Business Park</t>
  </si>
  <si>
    <t>Wentloog Avenue</t>
  </si>
  <si>
    <t>Cardiff</t>
  </si>
  <si>
    <t>CF3 2PY</t>
  </si>
  <si>
    <t>Cardiff East 51-0007
275/132kV</t>
  </si>
  <si>
    <t>Trowbridge 51 0902 132/11kV</t>
  </si>
  <si>
    <t>LV</t>
  </si>
  <si>
    <t>N7047256</t>
  </si>
  <si>
    <t>Morrison Supermarkets Plc</t>
  </si>
  <si>
    <t>Morrisons Bridgewater DC</t>
  </si>
  <si>
    <t>Little Sydnham Farm</t>
  </si>
  <si>
    <t>Horsley</t>
  </si>
  <si>
    <t>Bridgewater</t>
  </si>
  <si>
    <t>Somerset</t>
  </si>
  <si>
    <t>TA6 4FG</t>
  </si>
  <si>
    <t>Bridgwater GSP 206008
275/132kV</t>
  </si>
  <si>
    <t>Bridgwater BSP 210444
132/33kV</t>
  </si>
  <si>
    <t>Bath Road 210160</t>
  </si>
  <si>
    <t>N0018268</t>
  </si>
  <si>
    <t>2700005271247 (ALDI 1) 
2700005271256 (ALDI 2)</t>
  </si>
  <si>
    <t>2700005475731 (ALDI 1) 
2700005475740 (ALDI 2)</t>
  </si>
  <si>
    <t>ALDI RDC Sawley</t>
  </si>
  <si>
    <t>Tamworth Road</t>
  </si>
  <si>
    <t>Sawley</t>
  </si>
  <si>
    <t>Derbyshire</t>
  </si>
  <si>
    <t>DE72 2HP</t>
  </si>
  <si>
    <t>Willington G0039
400/132kV</t>
  </si>
  <si>
    <t>Spondon 14G3036 132/33kV</t>
  </si>
  <si>
    <t>Trent Lane 14P2074</t>
  </si>
  <si>
    <t>N0020460</t>
  </si>
  <si>
    <t>2700006701650</t>
  </si>
  <si>
    <t>St. George Developments</t>
  </si>
  <si>
    <t>Northfields Industrial Estate</t>
  </si>
  <si>
    <t>Belgrave Road</t>
  </si>
  <si>
    <t>Wembley</t>
  </si>
  <si>
    <t>HA0 1AZ</t>
  </si>
  <si>
    <t>Leicester Rd Grid 132/33kV (0D8122)</t>
  </si>
  <si>
    <t>Willesden Grid 275/132kV</t>
  </si>
  <si>
    <t>Beresford Avenue Primary (0H8024)</t>
  </si>
  <si>
    <t>N0019270</t>
  </si>
  <si>
    <t>GLP UK Management Ltd</t>
  </si>
  <si>
    <t>Magna Park</t>
  </si>
  <si>
    <t>Unit 520</t>
  </si>
  <si>
    <t>Harvie Card Way</t>
  </si>
  <si>
    <t>Milton Keynes</t>
  </si>
  <si>
    <t>Buckinghamshire</t>
  </si>
  <si>
    <t>MK17 7AB</t>
  </si>
  <si>
    <t>WPD</t>
  </si>
  <si>
    <t>N0014487</t>
  </si>
  <si>
    <t>2700007282073</t>
  </si>
  <si>
    <t>Greenwich Millenium Village Energy Centre</t>
  </si>
  <si>
    <t>Block 504</t>
  </si>
  <si>
    <t>Greenwich</t>
  </si>
  <si>
    <t>SE10 0GU</t>
  </si>
  <si>
    <t>UKPN</t>
  </si>
  <si>
    <t>N0019161</t>
  </si>
  <si>
    <t>Amazon Services UK Ltd</t>
  </si>
  <si>
    <t>Amazon STN8</t>
  </si>
  <si>
    <t>Unit 510</t>
  </si>
  <si>
    <t>MK17 8EW</t>
  </si>
  <si>
    <t>N0020796</t>
  </si>
  <si>
    <t>Amazon EMA2</t>
  </si>
  <si>
    <t>Summit Park</t>
  </si>
  <si>
    <t>Sherwood Way S</t>
  </si>
  <si>
    <t>Mansfield</t>
  </si>
  <si>
    <t>NG17 5LD</t>
  </si>
  <si>
    <t>Nottinghamshire</t>
  </si>
  <si>
    <t>N0021171</t>
  </si>
  <si>
    <t>Edison House</t>
  </si>
  <si>
    <t xml:space="preserve">2 Daniel Adamson </t>
  </si>
  <si>
    <t>Salford</t>
  </si>
  <si>
    <t>Manchester</t>
  </si>
  <si>
    <t>M50 1DT</t>
  </si>
  <si>
    <t>N7036170</t>
  </si>
  <si>
    <t>Burnfield House</t>
  </si>
  <si>
    <t>4A Burnfield House</t>
  </si>
  <si>
    <t>Giffnock</t>
  </si>
  <si>
    <t>Glasgow</t>
  </si>
  <si>
    <t>G46 7TP</t>
  </si>
  <si>
    <t>N0013211</t>
  </si>
  <si>
    <t>Workspace 14 Ltd.</t>
  </si>
  <si>
    <t>Brixton 1 - 3</t>
  </si>
  <si>
    <t>N0013149</t>
  </si>
  <si>
    <t>Bedford</t>
  </si>
  <si>
    <t>Three Colts Lane</t>
  </si>
  <si>
    <t>Grreen Business Centre LL</t>
  </si>
  <si>
    <t>E2 6JB</t>
  </si>
  <si>
    <t>Bedford Academy</t>
  </si>
  <si>
    <t>Mile Road</t>
  </si>
  <si>
    <t>MK42 9TR</t>
  </si>
  <si>
    <t>N0015391</t>
  </si>
  <si>
    <t>N0021073</t>
  </si>
  <si>
    <t>Leicestershire</t>
  </si>
  <si>
    <t>Leicester</t>
  </si>
  <si>
    <t>Pineham Industrial Estate</t>
  </si>
  <si>
    <t>Units DC5 &amp; DC8</t>
  </si>
  <si>
    <t>Style WAY</t>
  </si>
  <si>
    <t>Northampton</t>
  </si>
  <si>
    <t>NN4 93X</t>
  </si>
  <si>
    <t>Loughborough Road</t>
  </si>
  <si>
    <t>Warehouse</t>
  </si>
  <si>
    <t>Rothley</t>
  </si>
  <si>
    <t>LE7 7NL</t>
  </si>
  <si>
    <t>N0022473</t>
  </si>
  <si>
    <t>Leeds</t>
  </si>
  <si>
    <t>LS12 2PY</t>
  </si>
  <si>
    <t>NPG</t>
  </si>
  <si>
    <t>N0022497</t>
  </si>
  <si>
    <t>Newcastle</t>
  </si>
  <si>
    <t>N0019789</t>
  </si>
  <si>
    <t xml:space="preserve">2700006157804 (D4B)
2700006158783 (D20) </t>
  </si>
  <si>
    <t>River Way</t>
  </si>
  <si>
    <t>Maiden Court 
Langton House</t>
  </si>
  <si>
    <t>1 Nightingale Walk
12 Old Market Place</t>
  </si>
  <si>
    <t>Farnham</t>
  </si>
  <si>
    <t>GU97WD
GU9 7GW</t>
  </si>
  <si>
    <t>484337
484255</t>
  </si>
  <si>
    <t>146937
146898</t>
  </si>
  <si>
    <t>SSE</t>
  </si>
  <si>
    <t>SSE Farnham Primary</t>
  </si>
  <si>
    <t>N0013239</t>
  </si>
  <si>
    <t>Coopers Fire Ltd</t>
  </si>
  <si>
    <t>Houghton Avenue</t>
  </si>
  <si>
    <t>Unit 310</t>
  </si>
  <si>
    <t>Ignis House</t>
  </si>
  <si>
    <t>Waterlooville</t>
  </si>
  <si>
    <t>PO7 3DU</t>
  </si>
  <si>
    <t>ENW</t>
  </si>
  <si>
    <t>Bardner Bank</t>
  </si>
  <si>
    <t>Unit A</t>
  </si>
  <si>
    <t>Killingham</t>
  </si>
  <si>
    <t>Harrogate</t>
  </si>
  <si>
    <t>Eight Avenue</t>
  </si>
  <si>
    <t>TVTE Warehouse</t>
  </si>
  <si>
    <t>Gateshead</t>
  </si>
  <si>
    <t>NE11 OSX</t>
  </si>
  <si>
    <t>N0022715</t>
  </si>
  <si>
    <t>Naylor Avenue</t>
  </si>
  <si>
    <t>Nursing Home</t>
  </si>
  <si>
    <t>Park Lodge</t>
  </si>
  <si>
    <t>Rawdon</t>
  </si>
  <si>
    <t>LS19 7FG</t>
  </si>
  <si>
    <t>N0020045</t>
  </si>
  <si>
    <t>Weekley Wood Avenue</t>
  </si>
  <si>
    <t>Unit 4</t>
  </si>
  <si>
    <t>Kettering</t>
  </si>
  <si>
    <t>Northamptonshire</t>
  </si>
  <si>
    <t>NN14 1UD</t>
  </si>
  <si>
    <t>N0018177</t>
  </si>
  <si>
    <t>Ystum Colwyn Farms</t>
  </si>
  <si>
    <t>Ystum Colwyn</t>
  </si>
  <si>
    <t>Commercial Supply</t>
  </si>
  <si>
    <t>Broiler House</t>
  </si>
  <si>
    <t>Meifod</t>
  </si>
  <si>
    <t>Powys</t>
  </si>
  <si>
    <t>SY22 6BN</t>
  </si>
  <si>
    <t>SPEN</t>
  </si>
  <si>
    <t>N0014821</t>
  </si>
  <si>
    <t>Leases Lane</t>
  </si>
  <si>
    <t>Coneygarth Services</t>
  </si>
  <si>
    <t>Coneygarth</t>
  </si>
  <si>
    <t>North Yorkshire</t>
  </si>
  <si>
    <t>Yorkshire</t>
  </si>
  <si>
    <t>DL7 9NN</t>
  </si>
  <si>
    <t>N0020125</t>
  </si>
  <si>
    <t>Craven Cottage</t>
  </si>
  <si>
    <t>Fullham Footbal Club</t>
  </si>
  <si>
    <t>Stevenage Road</t>
  </si>
  <si>
    <t>SW6 6HH</t>
  </si>
  <si>
    <t>N0013711</t>
  </si>
  <si>
    <t>Peaker Park</t>
  </si>
  <si>
    <t>Commercial Unit 4</t>
  </si>
  <si>
    <t>Rockingham</t>
  </si>
  <si>
    <t>Market Harborough</t>
  </si>
  <si>
    <t>LE16 7FP</t>
  </si>
  <si>
    <t>N0022435</t>
  </si>
  <si>
    <t>Morpeth</t>
  </si>
  <si>
    <t>Morpeth Sports and Leisure Centre</t>
  </si>
  <si>
    <t>Gas House Lane</t>
  </si>
  <si>
    <t>Morpeth Chantry</t>
  </si>
  <si>
    <t>NE61 1SR</t>
  </si>
  <si>
    <t>N0016247</t>
  </si>
  <si>
    <t>Burney Drive</t>
  </si>
  <si>
    <t>TBS NR 184</t>
  </si>
  <si>
    <t>Glebe Farm</t>
  </si>
  <si>
    <t>MK17 8LE</t>
  </si>
  <si>
    <t>N0022093</t>
  </si>
  <si>
    <t>Greenvale</t>
  </si>
  <si>
    <t>Greenvale School</t>
  </si>
  <si>
    <t>Mayow Road</t>
  </si>
  <si>
    <t>SE23 2XJ</t>
  </si>
  <si>
    <t>N0020685</t>
  </si>
  <si>
    <t xml:space="preserve">2700006573021 (11B)
2700006573012 (11A) </t>
  </si>
  <si>
    <t>Arden Forest</t>
  </si>
  <si>
    <t>Arrow Businnes Park</t>
  </si>
  <si>
    <t>Alcester</t>
  </si>
  <si>
    <t>Warwickshire</t>
  </si>
  <si>
    <t>B49 6HT</t>
  </si>
  <si>
    <t>408996
408923</t>
  </si>
  <si>
    <t>258727
 258701</t>
  </si>
  <si>
    <t>21/04/2022
21/04/2022</t>
  </si>
  <si>
    <t>N0020968</t>
  </si>
  <si>
    <t>Avenue</t>
  </si>
  <si>
    <t>Landlord Grande Ave &amp; Second Ave</t>
  </si>
  <si>
    <t>Kind House East</t>
  </si>
  <si>
    <t>Aldrington</t>
  </si>
  <si>
    <t>Brighton</t>
  </si>
  <si>
    <t>BN3 2QY</t>
  </si>
  <si>
    <t>N0021571</t>
  </si>
  <si>
    <t xml:space="preserve">Whitehall </t>
  </si>
  <si>
    <t>Monk Bridge</t>
  </si>
  <si>
    <t>Residential Development</t>
  </si>
  <si>
    <t>LS12 1BE</t>
  </si>
  <si>
    <t>N0016444</t>
  </si>
  <si>
    <t>2700007962693(N Gable)
2700007962709(N Cross)</t>
  </si>
  <si>
    <t>New Covent</t>
  </si>
  <si>
    <t>Landlord 1 Garden Market
Landlord 1 North Cross</t>
  </si>
  <si>
    <t>Garden Market</t>
  </si>
  <si>
    <t>SW8 5EN</t>
  </si>
  <si>
    <t>529573
529489</t>
  </si>
  <si>
    <t>177194
177058</t>
  </si>
  <si>
    <t>Fraserfields</t>
  </si>
  <si>
    <t>Ascent Logistics Park South</t>
  </si>
  <si>
    <t>Leighton Buzzard</t>
  </si>
  <si>
    <t>Fraserfields Southcott</t>
  </si>
  <si>
    <t>LU7 3RJ</t>
  </si>
  <si>
    <t>N0021706</t>
  </si>
  <si>
    <t>The Grange</t>
  </si>
  <si>
    <t>Village Site Landlord</t>
  </si>
  <si>
    <t>Hobbswick Lane</t>
  </si>
  <si>
    <t>MK43 8AX</t>
  </si>
  <si>
    <t>N0022293</t>
  </si>
  <si>
    <t>WSE Ltd</t>
  </si>
  <si>
    <t>N0020193</t>
  </si>
  <si>
    <t>Tamworth Logistics Park</t>
  </si>
  <si>
    <t>Signet Way</t>
  </si>
  <si>
    <t>Dordon Unit 4</t>
  </si>
  <si>
    <t>Tamworth</t>
  </si>
  <si>
    <t>Dordon</t>
  </si>
  <si>
    <t>B78 2FG</t>
  </si>
  <si>
    <t>N0020749</t>
  </si>
  <si>
    <t>Royal Exchange</t>
  </si>
  <si>
    <t>Kingston Upon Thames</t>
  </si>
  <si>
    <t>BA,B, C1 Landlord</t>
  </si>
  <si>
    <t>Teddington</t>
  </si>
  <si>
    <t>KT1 0OO</t>
  </si>
  <si>
    <t>Guinness Developments Ltd</t>
  </si>
  <si>
    <t>Buckingham Lodge Care Home</t>
  </si>
  <si>
    <t>Heart Academies Trust</t>
  </si>
  <si>
    <t>APAC Group Ltd</t>
  </si>
  <si>
    <t>DC5 Pineham</t>
  </si>
  <si>
    <t>Envirovent</t>
  </si>
  <si>
    <t>North East Property Partnership</t>
  </si>
  <si>
    <t>C Nicholson House</t>
  </si>
  <si>
    <t>IMK Holdings Ltd</t>
  </si>
  <si>
    <t>Exelby Services</t>
  </si>
  <si>
    <t>Fulham FC</t>
  </si>
  <si>
    <t>TGW Logistics</t>
  </si>
  <si>
    <t>Northumberland County Council</t>
  </si>
  <si>
    <t>Milton Farm School Glebe Farm</t>
  </si>
  <si>
    <t>London Borough Lewisham Laurence House</t>
  </si>
  <si>
    <t>Buildrandom Ltd</t>
  </si>
  <si>
    <t>Mortar Nova Grand Avenue LLP</t>
  </si>
  <si>
    <t>Highline Investments LP</t>
  </si>
  <si>
    <t>Covent Garden Market Authority</t>
  </si>
  <si>
    <t>ASCENT Logistics Park</t>
  </si>
  <si>
    <t>Senior Living Turvey Ltd</t>
  </si>
  <si>
    <t>St Modwen Properties Ltd.</t>
  </si>
  <si>
    <t>St George W.London Ltd</t>
  </si>
  <si>
    <t>N0018036</t>
  </si>
  <si>
    <t>London Square</t>
  </si>
  <si>
    <t>Crimscott Street</t>
  </si>
  <si>
    <t>Energy Centre</t>
  </si>
  <si>
    <t xml:space="preserve">Energy Centre London </t>
  </si>
  <si>
    <t>SE1 5YO</t>
  </si>
  <si>
    <t>Harrogate Road</t>
  </si>
  <si>
    <t>Benton Park School</t>
  </si>
  <si>
    <t>LS19 6LX</t>
  </si>
  <si>
    <t>Leeds City Council</t>
  </si>
  <si>
    <t>N0020764</t>
  </si>
  <si>
    <t>Bohunt School</t>
  </si>
  <si>
    <t>Bohunt Horsham School</t>
  </si>
  <si>
    <t>Rusper Road</t>
  </si>
  <si>
    <t>Horsham School</t>
  </si>
  <si>
    <t>Horham</t>
  </si>
  <si>
    <t>RH12 4QR</t>
  </si>
  <si>
    <t>N0014983</t>
  </si>
  <si>
    <t>Pinehurst Building B</t>
  </si>
  <si>
    <t>Building B</t>
  </si>
  <si>
    <t>Pinehurst Road</t>
  </si>
  <si>
    <t>Hampshire</t>
  </si>
  <si>
    <t>Farnborough</t>
  </si>
  <si>
    <t>GU4 7BF</t>
  </si>
  <si>
    <t>N0021825</t>
  </si>
  <si>
    <t>Stone Lodge School</t>
  </si>
  <si>
    <t xml:space="preserve">Bam Construction </t>
  </si>
  <si>
    <t>Cotton Lane</t>
  </si>
  <si>
    <t>Stone</t>
  </si>
  <si>
    <t>Dartford</t>
  </si>
  <si>
    <t>DA2 6PD</t>
  </si>
  <si>
    <t>N0013437</t>
  </si>
  <si>
    <t>Burgess Holdings Ltd</t>
  </si>
  <si>
    <t>Depot</t>
  </si>
  <si>
    <t>Ben Burgess</t>
  </si>
  <si>
    <t>Hackamore Way</t>
  </si>
  <si>
    <t>Barleythorpe</t>
  </si>
  <si>
    <t>LE15 7FS</t>
  </si>
  <si>
    <t>N0020816</t>
  </si>
  <si>
    <t>Milton Keynes Council</t>
  </si>
  <si>
    <t>Barrosa Way</t>
  </si>
  <si>
    <t>Sec. School</t>
  </si>
  <si>
    <t>Western Expansion Secondary School</t>
  </si>
  <si>
    <t>MK8 1 BU</t>
  </si>
  <si>
    <t>N0021639</t>
  </si>
  <si>
    <t>Humberside Police</t>
  </si>
  <si>
    <t xml:space="preserve">Police Operational Unit </t>
  </si>
  <si>
    <t>Wyke Way</t>
  </si>
  <si>
    <t>Opeerational Support Station</t>
  </si>
  <si>
    <t>Melton</t>
  </si>
  <si>
    <t>HU14 3BQ</t>
  </si>
  <si>
    <t>N7038861</t>
  </si>
  <si>
    <t>Etopia Corby Ltd</t>
  </si>
  <si>
    <t>The Avenue</t>
  </si>
  <si>
    <t>BNO Flat 1-16 &amp; Landlord</t>
  </si>
  <si>
    <t>Priors Hall Park</t>
  </si>
  <si>
    <t xml:space="preserve">Corby </t>
  </si>
  <si>
    <t>NN17 5GR</t>
  </si>
  <si>
    <t>N0022321</t>
  </si>
  <si>
    <t>Abbey Farm Primary School</t>
  </si>
  <si>
    <t>Diamond Crescent</t>
  </si>
  <si>
    <t>Abbey Farm School</t>
  </si>
  <si>
    <t>School Supply</t>
  </si>
  <si>
    <t>Swindon</t>
  </si>
  <si>
    <t>SN25 2SJ</t>
  </si>
  <si>
    <t>N0021344</t>
  </si>
  <si>
    <t>Building Grove York</t>
  </si>
  <si>
    <t>The Grove</t>
  </si>
  <si>
    <t xml:space="preserve">Commercial Unit </t>
  </si>
  <si>
    <t>Commercial Unit</t>
  </si>
  <si>
    <t>York</t>
  </si>
  <si>
    <t>YO24 1XD</t>
  </si>
  <si>
    <t>N0013063</t>
  </si>
  <si>
    <t>St Albans City &amp; District Council</t>
  </si>
  <si>
    <t>Holywell Hill</t>
  </si>
  <si>
    <t>St Albans</t>
  </si>
  <si>
    <t>Westminster Lodge Leisure Centre</t>
  </si>
  <si>
    <t>AL1 2DR</t>
  </si>
  <si>
    <t>N0020034</t>
  </si>
  <si>
    <t>Phoenix Place</t>
  </si>
  <si>
    <t>Jubilee Walk</t>
  </si>
  <si>
    <t>WC1X 0BX</t>
  </si>
  <si>
    <t>N0017245</t>
  </si>
  <si>
    <t>Cambridgeshire County Council</t>
  </si>
  <si>
    <t>New Shire Hall</t>
  </si>
  <si>
    <t>Emery Crescent - Enterprise Campus</t>
  </si>
  <si>
    <t>Alconbury</t>
  </si>
  <si>
    <t>Huntingdon</t>
  </si>
  <si>
    <t>PE28 4YE</t>
  </si>
  <si>
    <t>N0021240</t>
  </si>
  <si>
    <t>Stokers Limited 1985</t>
  </si>
  <si>
    <t>Lucas Furniture</t>
  </si>
  <si>
    <t>Sir Henry Lee Crescent 2</t>
  </si>
  <si>
    <t xml:space="preserve">Furniture Stoe </t>
  </si>
  <si>
    <t>HP18 0PE</t>
  </si>
  <si>
    <t>N0020507</t>
  </si>
  <si>
    <t>University Science &amp; Enterp</t>
  </si>
  <si>
    <t>Oakwood Drive</t>
  </si>
  <si>
    <t>Lusep</t>
  </si>
  <si>
    <t>Loughborough</t>
  </si>
  <si>
    <t>LE11 3QF</t>
  </si>
  <si>
    <t>N0019463</t>
  </si>
  <si>
    <t>Lover Broughton Apartments 1</t>
  </si>
  <si>
    <t xml:space="preserve">Clarence Street </t>
  </si>
  <si>
    <t>Block 1 LL 1-65</t>
  </si>
  <si>
    <t>M7 1BP</t>
  </si>
  <si>
    <t>Lover Broughton Apartments 6</t>
  </si>
  <si>
    <t>Block 6 LL 230-299</t>
  </si>
  <si>
    <t>N0018619</t>
  </si>
  <si>
    <t>Ealing Council</t>
  </si>
  <si>
    <t>Popes Lane</t>
  </si>
  <si>
    <t>Gunnersbury</t>
  </si>
  <si>
    <t>Main Facility Park</t>
  </si>
  <si>
    <t xml:space="preserve">London </t>
  </si>
  <si>
    <t>W3 9LQ</t>
  </si>
  <si>
    <t>Ealing Primary</t>
  </si>
  <si>
    <t>N0018786</t>
  </si>
  <si>
    <t>Thames College</t>
  </si>
  <si>
    <t>Richmond Education &amp; Enterprose Campus</t>
  </si>
  <si>
    <t>Egerton Road</t>
  </si>
  <si>
    <t>Twickenham</t>
  </si>
  <si>
    <t>Middlesex</t>
  </si>
  <si>
    <t>TW2 7SJ</t>
  </si>
  <si>
    <t>N0014707</t>
  </si>
  <si>
    <t xml:space="preserve">Buckland Hospital </t>
  </si>
  <si>
    <t>Coombe Valley Road</t>
  </si>
  <si>
    <t>Dover</t>
  </si>
  <si>
    <t>Hospital</t>
  </si>
  <si>
    <t>Dover Hospital</t>
  </si>
  <si>
    <t>CT17 0HD</t>
  </si>
  <si>
    <t>N0014530</t>
  </si>
  <si>
    <t>Student Accomodation M4</t>
  </si>
  <si>
    <t>Brookgate</t>
  </si>
  <si>
    <t>Caimbridge Brookgate</t>
  </si>
  <si>
    <t>Secondary Supply</t>
  </si>
  <si>
    <t>Caimbridge</t>
  </si>
  <si>
    <t>CB1 2FT</t>
  </si>
  <si>
    <t>N0014242</t>
  </si>
  <si>
    <t>Abbey Sports Centre</t>
  </si>
  <si>
    <t>Leisure Centre</t>
  </si>
  <si>
    <t>Bobby Moore Way</t>
  </si>
  <si>
    <t>Barking</t>
  </si>
  <si>
    <t>IG11 7HW</t>
  </si>
  <si>
    <t>Plot B Kings Cross Central</t>
  </si>
  <si>
    <t>N1C 4UR</t>
  </si>
  <si>
    <t>Landlord 1.</t>
  </si>
  <si>
    <t xml:space="preserve">Cross Central </t>
  </si>
  <si>
    <t>N0014106</t>
  </si>
  <si>
    <t>MR Daniel Bowner</t>
  </si>
  <si>
    <t>Chestnut Way</t>
  </si>
  <si>
    <t>B50 4 GF</t>
  </si>
  <si>
    <t>Bidford</t>
  </si>
  <si>
    <t>Birch PL</t>
  </si>
  <si>
    <t>N0014726</t>
  </si>
  <si>
    <t>Colin Wagman Occupier</t>
  </si>
  <si>
    <t>Raglan House 120</t>
  </si>
  <si>
    <t>Elephant Road</t>
  </si>
  <si>
    <t>LL West Tower</t>
  </si>
  <si>
    <t>SE17 1FA</t>
  </si>
  <si>
    <t>Barrat London</t>
  </si>
  <si>
    <t>Energy Centre Supply</t>
  </si>
  <si>
    <t>Bryan Apartments</t>
  </si>
  <si>
    <t>College Road</t>
  </si>
  <si>
    <t>HA1 1GX</t>
  </si>
  <si>
    <t>N0016449</t>
  </si>
  <si>
    <t>NPS Property II Southampton</t>
  </si>
  <si>
    <t>Block A1</t>
  </si>
  <si>
    <t>Landlord Supply</t>
  </si>
  <si>
    <t>Southampton</t>
  </si>
  <si>
    <t>SO14 3QW</t>
  </si>
  <si>
    <t>N0015765</t>
  </si>
  <si>
    <t>New Block 1-8</t>
  </si>
  <si>
    <t>Lyon Road</t>
  </si>
  <si>
    <t>Masters Court</t>
  </si>
  <si>
    <t xml:space="preserve"> Landlord LL</t>
  </si>
  <si>
    <t>Harrow</t>
  </si>
  <si>
    <t>HA1 2EW</t>
  </si>
  <si>
    <t>N0016618</t>
  </si>
  <si>
    <t>Hunslet</t>
  </si>
  <si>
    <t>Rooth Gorse Academy</t>
  </si>
  <si>
    <t>Black Bull Street</t>
  </si>
  <si>
    <t>West Yorkshire</t>
  </si>
  <si>
    <t>M2K</t>
  </si>
  <si>
    <t>N0017950</t>
  </si>
  <si>
    <t>N0019039</t>
  </si>
  <si>
    <t>Deanery CE Academy</t>
  </si>
  <si>
    <t>Peglars Way</t>
  </si>
  <si>
    <t>Primary School</t>
  </si>
  <si>
    <t>Wilshire</t>
  </si>
  <si>
    <t>SN1 7DA</t>
  </si>
  <si>
    <t>N0018128</t>
  </si>
  <si>
    <t xml:space="preserve">The Hyde Group Telecom </t>
  </si>
  <si>
    <t>Goldstone Lane</t>
  </si>
  <si>
    <t>Hove</t>
  </si>
  <si>
    <t>67 LL</t>
  </si>
  <si>
    <t>East Sussex</t>
  </si>
  <si>
    <t>BN3 7RJ</t>
  </si>
  <si>
    <t>N0019369</t>
  </si>
  <si>
    <t>Waltham Abbey Leisure Centre</t>
  </si>
  <si>
    <t>Hillhouse</t>
  </si>
  <si>
    <t>Waltham Abbey</t>
  </si>
  <si>
    <t>Essex</t>
  </si>
  <si>
    <t>EN9 3EL</t>
  </si>
  <si>
    <t>N0019811</t>
  </si>
  <si>
    <t>Stephen Gascoyne Winvic Constraction Ltd</t>
  </si>
  <si>
    <t>Mechanical Plant Room</t>
  </si>
  <si>
    <t>Highcross Street</t>
  </si>
  <si>
    <t>LE1 4AX</t>
  </si>
  <si>
    <t>N0018002</t>
  </si>
  <si>
    <t>Southern Space Ltd No.5437850</t>
  </si>
  <si>
    <t>Grattan Court</t>
  </si>
  <si>
    <t>Anderson Square</t>
  </si>
  <si>
    <t>E3 EXL</t>
  </si>
  <si>
    <t>N0018206</t>
  </si>
  <si>
    <t xml:space="preserve">Orchard Lodge Development </t>
  </si>
  <si>
    <t>Lambourne House</t>
  </si>
  <si>
    <t>Apple Yard</t>
  </si>
  <si>
    <t>SE20 8FX</t>
  </si>
  <si>
    <t>N0018195</t>
  </si>
  <si>
    <t>Notting Hill Energy Centre</t>
  </si>
  <si>
    <t xml:space="preserve">Energy Centre </t>
  </si>
  <si>
    <t>Carlton Gorve</t>
  </si>
  <si>
    <t>SE15 2UE</t>
  </si>
  <si>
    <t>N0019711</t>
  </si>
  <si>
    <t>Polytechnic for Girls</t>
  </si>
  <si>
    <t xml:space="preserve">Woolwich Polytechnic School </t>
  </si>
  <si>
    <t>Birchdene Drive</t>
  </si>
  <si>
    <t>SE28 8RF</t>
  </si>
  <si>
    <t>N0018773</t>
  </si>
  <si>
    <t>Student Accomodation</t>
  </si>
  <si>
    <t>Bampfylde Street</t>
  </si>
  <si>
    <t>Exeter</t>
  </si>
  <si>
    <t>Devon</t>
  </si>
  <si>
    <t>EX1 2FW</t>
  </si>
  <si>
    <t>N0018881</t>
  </si>
  <si>
    <t>Hounslow Town Primary School</t>
  </si>
  <si>
    <t>Hounslow Primary School</t>
  </si>
  <si>
    <t>School Road</t>
  </si>
  <si>
    <t>Hounslow</t>
  </si>
  <si>
    <t>TW3 1QZ</t>
  </si>
  <si>
    <t>N0022132</t>
  </si>
  <si>
    <t>Maylands Avenue Park</t>
  </si>
  <si>
    <t>Prologis Park DC3a</t>
  </si>
  <si>
    <t>Hemel Hempstead</t>
  </si>
  <si>
    <t>Riwal</t>
  </si>
  <si>
    <t>Blossom</t>
  </si>
  <si>
    <t>HP2 4ZP</t>
  </si>
  <si>
    <t>N0020681</t>
  </si>
  <si>
    <t>Daventry International Rail</t>
  </si>
  <si>
    <t>Frieght Term</t>
  </si>
  <si>
    <t>Daventry</t>
  </si>
  <si>
    <t>Northants</t>
  </si>
  <si>
    <t>NN6 7GX</t>
  </si>
  <si>
    <t>N0021014</t>
  </si>
  <si>
    <t>Wm Morrison Supermarket Plc.</t>
  </si>
  <si>
    <t>Morrison Store</t>
  </si>
  <si>
    <t>Coquet Enterprise Park</t>
  </si>
  <si>
    <t>Amble Morpeth</t>
  </si>
  <si>
    <t>Northumberland</t>
  </si>
  <si>
    <t>NE65 0FQ</t>
  </si>
  <si>
    <t>N0021057</t>
  </si>
  <si>
    <t>Stoford Properties Ltd</t>
  </si>
  <si>
    <t>Unit A Redditch</t>
  </si>
  <si>
    <t>Coventry Highway</t>
  </si>
  <si>
    <t>Coventry</t>
  </si>
  <si>
    <t>B98 9FJ</t>
  </si>
  <si>
    <t xml:space="preserve">Garden Market </t>
  </si>
  <si>
    <t>Unit 1 Garden Market</t>
  </si>
  <si>
    <t xml:space="preserve">New Covent </t>
  </si>
  <si>
    <t>Wandsworth</t>
  </si>
  <si>
    <t>Nine Elms Lane</t>
  </si>
  <si>
    <t>SW8 5EL</t>
  </si>
  <si>
    <t>N0018830</t>
  </si>
  <si>
    <t xml:space="preserve">Berkeley Homes Portsmouth </t>
  </si>
  <si>
    <t>Church Steer</t>
  </si>
  <si>
    <t xml:space="preserve">Block H </t>
  </si>
  <si>
    <t>W2 1NA</t>
  </si>
  <si>
    <t>N0019327</t>
  </si>
  <si>
    <t>Park Royal</t>
  </si>
  <si>
    <t xml:space="preserve">Block A </t>
  </si>
  <si>
    <t>Baronet House</t>
  </si>
  <si>
    <t>Lakeside Drive</t>
  </si>
  <si>
    <t>NW10 7GP</t>
  </si>
  <si>
    <t>N0014664</t>
  </si>
  <si>
    <t>Dukes Aldridge Academy</t>
  </si>
  <si>
    <t>Broadway</t>
  </si>
  <si>
    <t>Mediacity</t>
  </si>
  <si>
    <t>M50 2UW</t>
  </si>
  <si>
    <t>Farnborough Business Park Ltd</t>
  </si>
  <si>
    <t>Building A</t>
  </si>
  <si>
    <t>GU14 7BF</t>
  </si>
  <si>
    <t>N0014893</t>
  </si>
  <si>
    <t>N0015263</t>
  </si>
  <si>
    <t>Park Lane Properties</t>
  </si>
  <si>
    <t>The Edge</t>
  </si>
  <si>
    <t>Westfield Road</t>
  </si>
  <si>
    <t xml:space="preserve">Leeds </t>
  </si>
  <si>
    <t>LS3 1DF</t>
  </si>
  <si>
    <t>Cambridgeshire</t>
  </si>
  <si>
    <t>Ooo Ermine</t>
  </si>
  <si>
    <t>N0021780</t>
  </si>
  <si>
    <t xml:space="preserve">Hooper Street </t>
  </si>
  <si>
    <t>Landlord C</t>
  </si>
  <si>
    <t xml:space="preserve"> </t>
  </si>
  <si>
    <t>Birmingham</t>
  </si>
  <si>
    <t>B18 7AZ</t>
  </si>
  <si>
    <t>NGED</t>
  </si>
  <si>
    <t>Landlord F</t>
  </si>
  <si>
    <t>Soho Loop Ltd</t>
  </si>
  <si>
    <t>Alconbury Packing Solutions Ltd</t>
  </si>
  <si>
    <t>N0022613</t>
  </si>
  <si>
    <t>ConSpare Ltd</t>
  </si>
  <si>
    <t>Castlewood Business Park</t>
  </si>
  <si>
    <t>Farmwell Lane</t>
  </si>
  <si>
    <t>Ashfield</t>
  </si>
  <si>
    <t>Nottingham</t>
  </si>
  <si>
    <t>NG17 1BX</t>
  </si>
  <si>
    <t>N0014032</t>
  </si>
  <si>
    <t>Frederick Gough School</t>
  </si>
  <si>
    <t>Grange Lane South</t>
  </si>
  <si>
    <t>Scunthorpe</t>
  </si>
  <si>
    <t>School</t>
  </si>
  <si>
    <t>DN16 3NG</t>
  </si>
  <si>
    <t xml:space="preserve">NPG </t>
  </si>
  <si>
    <t>N0020811</t>
  </si>
  <si>
    <t>Central Park Industrial Estate</t>
  </si>
  <si>
    <t>Petherton Road</t>
  </si>
  <si>
    <t>Hengrove</t>
  </si>
  <si>
    <t>Bristol</t>
  </si>
  <si>
    <t>BS14 9BZ</t>
  </si>
  <si>
    <t>N0021751</t>
  </si>
  <si>
    <t>Noma 4</t>
  </si>
  <si>
    <t>Angel Square</t>
  </si>
  <si>
    <t>M4 4FW</t>
  </si>
  <si>
    <t>N0014833</t>
  </si>
  <si>
    <t>European Space Agency</t>
  </si>
  <si>
    <t>Conference Centre</t>
  </si>
  <si>
    <t>Femi Avenue</t>
  </si>
  <si>
    <t>Harwell</t>
  </si>
  <si>
    <t>Didcot</t>
  </si>
  <si>
    <t>OX11 OFD</t>
  </si>
  <si>
    <t>N0019363</t>
  </si>
  <si>
    <t>Iguana Development Ltd</t>
  </si>
  <si>
    <t>The Glass House</t>
  </si>
  <si>
    <t>Queens Dock Avenue</t>
  </si>
  <si>
    <t>Hull</t>
  </si>
  <si>
    <t>HU1  3FA</t>
  </si>
  <si>
    <t>N0019624</t>
  </si>
  <si>
    <t>Countryside Properties Ltd</t>
  </si>
  <si>
    <t>Crestline House</t>
  </si>
  <si>
    <t xml:space="preserve">Halewood Way </t>
  </si>
  <si>
    <t>Rainham</t>
  </si>
  <si>
    <t>RM13 8RQ</t>
  </si>
  <si>
    <t>N0016346</t>
  </si>
  <si>
    <t>Arnold Hill School</t>
  </si>
  <si>
    <t>Arnold Hill Academy</t>
  </si>
  <si>
    <t>Gedling Road</t>
  </si>
  <si>
    <t>Arnold</t>
  </si>
  <si>
    <t>NG5 6NZ</t>
  </si>
  <si>
    <t>N0018699</t>
  </si>
  <si>
    <t>The Stage Shoreditch</t>
  </si>
  <si>
    <t>Commercial &amp; Landlord 2</t>
  </si>
  <si>
    <t>Stage Plaza</t>
  </si>
  <si>
    <t>Curtain Road</t>
  </si>
  <si>
    <t>EC2A 3NQ</t>
  </si>
  <si>
    <t>N0022683</t>
  </si>
  <si>
    <t>Hill Partnerships Ltd</t>
  </si>
  <si>
    <t>Turing Way</t>
  </si>
  <si>
    <t>Cambridge</t>
  </si>
  <si>
    <t>Block A Landlord Supply</t>
  </si>
  <si>
    <t>CB3 1BQ</t>
  </si>
  <si>
    <t>Block B Landlord Supply</t>
  </si>
  <si>
    <t>CB3 1BR</t>
  </si>
  <si>
    <t>CB3 1BS</t>
  </si>
  <si>
    <t>Block C Landlord Supply</t>
  </si>
  <si>
    <t>Block B</t>
  </si>
  <si>
    <t>Block C</t>
  </si>
  <si>
    <t>Block D Landlord Supply</t>
  </si>
  <si>
    <t>Block D</t>
  </si>
  <si>
    <t>AM Fresh UK</t>
  </si>
  <si>
    <t>AM Fresh</t>
  </si>
  <si>
    <t>Alconbury Weald</t>
  </si>
  <si>
    <t>Barnwell Road</t>
  </si>
  <si>
    <t>PE28 4WX</t>
  </si>
  <si>
    <t>N0015479</t>
  </si>
  <si>
    <t>Luxinar Ltd</t>
  </si>
  <si>
    <t>East Riding of Yorkshire</t>
  </si>
  <si>
    <t>Hessle</t>
  </si>
  <si>
    <t>Boothferry Road</t>
  </si>
  <si>
    <t>Bridgehead Business Park</t>
  </si>
  <si>
    <t>Rofin Sinar Warehouse</t>
  </si>
  <si>
    <t>HU13 0LN</t>
  </si>
  <si>
    <t>N0018466</t>
  </si>
  <si>
    <t>Normandy Way Primary School</t>
  </si>
  <si>
    <t>Normandy Way</t>
  </si>
  <si>
    <t>LE10 3FL</t>
  </si>
  <si>
    <t>Hinckley</t>
  </si>
  <si>
    <t>N0022884</t>
  </si>
  <si>
    <t>West Coventry Academy</t>
  </si>
  <si>
    <t>Nutbrook Avenue</t>
  </si>
  <si>
    <t>West Midlands</t>
  </si>
  <si>
    <t>CV4 9PW</t>
  </si>
  <si>
    <t>N0017783</t>
  </si>
  <si>
    <t>Graven Hill Primary School</t>
  </si>
  <si>
    <t>32 Graven Hill Road</t>
  </si>
  <si>
    <t>Ambrosden</t>
  </si>
  <si>
    <t>Bicester</t>
  </si>
  <si>
    <t>Oxfordshire</t>
  </si>
  <si>
    <t>OX25 2BF</t>
  </si>
  <si>
    <t>N0018479</t>
  </si>
  <si>
    <t>Global Precision Ltd</t>
  </si>
  <si>
    <t>River View</t>
  </si>
  <si>
    <t>Haworth</t>
  </si>
  <si>
    <t>Unit 3</t>
  </si>
  <si>
    <t>Keighley</t>
  </si>
  <si>
    <t>BD22 8SB</t>
  </si>
  <si>
    <t>Woolwich Polytechnic School for Girls</t>
  </si>
  <si>
    <t>SE28 8SP</t>
  </si>
  <si>
    <t>N0019934</t>
  </si>
  <si>
    <t>LSH Auto Ltd</t>
  </si>
  <si>
    <t>Mercedes Benz Showroom</t>
  </si>
  <si>
    <t>Brighton Road</t>
  </si>
  <si>
    <t>Stockport</t>
  </si>
  <si>
    <t>Cheshire</t>
  </si>
  <si>
    <t>SK4 2BE</t>
  </si>
  <si>
    <t>ENWL</t>
  </si>
  <si>
    <t>N0022313</t>
  </si>
  <si>
    <t>Durham History Centre</t>
  </si>
  <si>
    <t>Durham County Council</t>
  </si>
  <si>
    <t>Mount Oswald</t>
  </si>
  <si>
    <t>Off South Road</t>
  </si>
  <si>
    <t>Durham</t>
  </si>
  <si>
    <t>DH1 3TQ</t>
  </si>
  <si>
    <t>N0021609</t>
  </si>
  <si>
    <t>N0023467</t>
  </si>
  <si>
    <t>Hertfordshire</t>
  </si>
  <si>
    <t>Hertfordshire County Council</t>
  </si>
  <si>
    <t>Avanti Brook Primary School</t>
  </si>
  <si>
    <t>Newland Avenue</t>
  </si>
  <si>
    <t>Bishop's Stortford</t>
  </si>
  <si>
    <t>CM23 2UW</t>
  </si>
  <si>
    <t>N0016353</t>
  </si>
  <si>
    <t>Westfield (Glassworks) Ltd</t>
  </si>
  <si>
    <t>The Glassworks</t>
  </si>
  <si>
    <t>Student Accommodation</t>
  </si>
  <si>
    <t>Cardigan Road</t>
  </si>
  <si>
    <t>LS6 1QL</t>
  </si>
  <si>
    <t>N0016381</t>
  </si>
  <si>
    <t>N0023908</t>
  </si>
  <si>
    <t>N0022092</t>
  </si>
  <si>
    <t>N0021723</t>
  </si>
  <si>
    <t>N0015256</t>
  </si>
  <si>
    <t>Mulberry Company (Design) Ltd</t>
  </si>
  <si>
    <t>Mulberry Co Design Ltd</t>
  </si>
  <si>
    <t>The Willows</t>
  </si>
  <si>
    <t>Kings Road</t>
  </si>
  <si>
    <t>Bridgwater</t>
  </si>
  <si>
    <t>TA6 4GZ</t>
  </si>
  <si>
    <t>Crosby Primary School</t>
  </si>
  <si>
    <t>Normanby Road</t>
  </si>
  <si>
    <t>North Lincolnshire</t>
  </si>
  <si>
    <t>DN15 8PT</t>
  </si>
  <si>
    <t>Care Home</t>
  </si>
  <si>
    <t>Candlet Road</t>
  </si>
  <si>
    <t>Felixstowe</t>
  </si>
  <si>
    <t>IP11 9ER</t>
  </si>
  <si>
    <t>Suffolk</t>
  </si>
  <si>
    <t>Lewisham Gateway</t>
  </si>
  <si>
    <t>Block E Energy Centre</t>
  </si>
  <si>
    <t>Unit 2 Station Road</t>
  </si>
  <si>
    <t>Lewisham</t>
  </si>
  <si>
    <t>SE13 5FQ</t>
  </si>
  <si>
    <t>London Square (West Croydon)</t>
  </si>
  <si>
    <t>Landlord A</t>
  </si>
  <si>
    <t>Angel Heights</t>
  </si>
  <si>
    <t>3 Poplar Walk</t>
  </si>
  <si>
    <t>Croydon</t>
  </si>
  <si>
    <t>CR0 1UA</t>
  </si>
  <si>
    <t>Bang Bang Oriental Foodhall</t>
  </si>
  <si>
    <t>Unit C</t>
  </si>
  <si>
    <t>399 Edgware Road</t>
  </si>
  <si>
    <t>Greater London</t>
  </si>
  <si>
    <t>NW9 0FH</t>
  </si>
  <si>
    <t>N0020488</t>
  </si>
  <si>
    <t>Green Park</t>
  </si>
  <si>
    <t>53 Flagstaff Road</t>
  </si>
  <si>
    <t>RG2 6BZ</t>
  </si>
  <si>
    <t>Soho Wharf Block E</t>
  </si>
  <si>
    <t>Landlord E</t>
  </si>
  <si>
    <t>Soho Wharf</t>
  </si>
  <si>
    <t>55 Hooper Street</t>
  </si>
  <si>
    <t>B18 7AR</t>
  </si>
  <si>
    <t>N0014962</t>
  </si>
  <si>
    <t>The Cambridge Primary School</t>
  </si>
  <si>
    <t>Queens Avenue</t>
  </si>
  <si>
    <t>Wellesley</t>
  </si>
  <si>
    <t>Aldershot</t>
  </si>
  <si>
    <t>GU11 4AA</t>
  </si>
  <si>
    <t>N0020466</t>
  </si>
  <si>
    <t>SCBS Property Limited</t>
  </si>
  <si>
    <t>5 Nuffield Road</t>
  </si>
  <si>
    <t>Unit 1A</t>
  </si>
  <si>
    <t>Poole</t>
  </si>
  <si>
    <t>Dorset</t>
  </si>
  <si>
    <t>BH17 0SS</t>
  </si>
  <si>
    <t>N0013673</t>
  </si>
  <si>
    <t>Charters Village</t>
  </si>
  <si>
    <t>Landlord 1-6</t>
  </si>
  <si>
    <t>Charters Village Drive</t>
  </si>
  <si>
    <t>Charters Towers</t>
  </si>
  <si>
    <t>East Grinstead</t>
  </si>
  <si>
    <t>West Sussex</t>
  </si>
  <si>
    <t>RH19 2HQ</t>
  </si>
  <si>
    <t>N0021040</t>
  </si>
  <si>
    <t>Daisy House</t>
  </si>
  <si>
    <t>Middle Road</t>
  </si>
  <si>
    <t>W7 3FN</t>
  </si>
  <si>
    <t>embedded.generation@gtc-uk.co.uk</t>
  </si>
  <si>
    <t>Woolpit Business Park</t>
  </si>
  <si>
    <t>Bury St Edmunds</t>
  </si>
  <si>
    <t>IP30 9UP</t>
  </si>
  <si>
    <t>https://www.gtc-uk.co.uk/suppliers/electricity-generation/</t>
  </si>
  <si>
    <t>GTC, Synergy House</t>
  </si>
  <si>
    <t>N0014488</t>
  </si>
  <si>
    <t>N0022161</t>
  </si>
  <si>
    <t>West Midlands Trains Limited</t>
  </si>
  <si>
    <t>Northampton Railway Station</t>
  </si>
  <si>
    <t>Black Lion Hill</t>
  </si>
  <si>
    <t>NN1 1SP</t>
  </si>
  <si>
    <t>Caddington Care Village</t>
  </si>
  <si>
    <t>Millfield Green Retirement Village</t>
  </si>
  <si>
    <t>Retirement Village</t>
  </si>
  <si>
    <t>Millfield Lane</t>
  </si>
  <si>
    <t>Caddington</t>
  </si>
  <si>
    <t>Luton</t>
  </si>
  <si>
    <t>LU1 4AR</t>
  </si>
  <si>
    <t>N0021470</t>
  </si>
  <si>
    <t>N0014085</t>
  </si>
  <si>
    <t>N0023999</t>
  </si>
  <si>
    <t>N0023785</t>
  </si>
  <si>
    <t>Seven Capital (Crocus) Ltd</t>
  </si>
  <si>
    <t>The Grand Exchange</t>
  </si>
  <si>
    <t>Market Street</t>
  </si>
  <si>
    <t>Bracknell</t>
  </si>
  <si>
    <t>RG12 1BL</t>
  </si>
  <si>
    <t>Brakes</t>
  </si>
  <si>
    <t>Brakes Newhouse</t>
  </si>
  <si>
    <t>Prologis Development</t>
  </si>
  <si>
    <t>Prologis Park M9</t>
  </si>
  <si>
    <t>Edinburgh Road</t>
  </si>
  <si>
    <t>ML1  5GH</t>
  </si>
  <si>
    <t>LNT Care Developments Ltd</t>
  </si>
  <si>
    <t>Arkall Manor</t>
  </si>
  <si>
    <t>Ashby Road</t>
  </si>
  <si>
    <t>LNT Tamworth</t>
  </si>
  <si>
    <t>B79 0GJ</t>
  </si>
  <si>
    <t>Rossendale House</t>
  </si>
  <si>
    <t>Care Home, Rossendale House</t>
  </si>
  <si>
    <t>63 Rossendale Avenue</t>
  </si>
  <si>
    <t>Burnley</t>
  </si>
  <si>
    <t>Lancashire</t>
  </si>
  <si>
    <t>BB11 5HF</t>
  </si>
  <si>
    <t>Danforth Care</t>
  </si>
  <si>
    <t>N0023213</t>
  </si>
  <si>
    <t>N0023410</t>
  </si>
  <si>
    <t>N0018301</t>
  </si>
  <si>
    <t>N0016334</t>
  </si>
  <si>
    <t>N0023240</t>
  </si>
  <si>
    <t>N0021842</t>
  </si>
  <si>
    <t>David Lloyd Leisure Limited</t>
  </si>
  <si>
    <t>David Lloyd Leisure Rugby</t>
  </si>
  <si>
    <t>Houlton Way</t>
  </si>
  <si>
    <t>Houlton</t>
  </si>
  <si>
    <t>Rugby</t>
  </si>
  <si>
    <t>CV23 1AR</t>
  </si>
  <si>
    <t>David Lloyd Club</t>
  </si>
  <si>
    <t>Segro V Park</t>
  </si>
  <si>
    <t>Landlord, Sergo V Park</t>
  </si>
  <si>
    <t>Grand Union, North Circular Road</t>
  </si>
  <si>
    <t>NW10 7UD</t>
  </si>
  <si>
    <t>Cinnamon Care Collection</t>
  </si>
  <si>
    <t>Segro PLC</t>
  </si>
  <si>
    <t>Cinnamon Care Homes - Earlsfield Court</t>
  </si>
  <si>
    <t>Earlsfield Court</t>
  </si>
  <si>
    <t>Brooklands Road</t>
  </si>
  <si>
    <t>Bexhill-on-Sea</t>
  </si>
  <si>
    <t>TN39 4FQ</t>
  </si>
  <si>
    <t>Cinnamon Care Homes - Wellington Vale</t>
  </si>
  <si>
    <t>Darnel House, Darnel Road</t>
  </si>
  <si>
    <t>PO7 7TY</t>
  </si>
  <si>
    <t>Bowback House</t>
  </si>
  <si>
    <t>Bowback Substation 2</t>
  </si>
  <si>
    <t>Silbury Boulevard</t>
  </si>
  <si>
    <t>Central Milton Keynes</t>
  </si>
  <si>
    <t>MK9 1NR</t>
  </si>
  <si>
    <t>Rangeford Villages - St Peter's Hospital</t>
  </si>
  <si>
    <t>St Peter's Hospital</t>
  </si>
  <si>
    <t>Pavilion House</t>
  </si>
  <si>
    <t>3 Nightingale Avenue</t>
  </si>
  <si>
    <t>Chertsey</t>
  </si>
  <si>
    <t>KT16 0AU</t>
  </si>
  <si>
    <t>N0013708</t>
  </si>
  <si>
    <t>N0014549</t>
  </si>
  <si>
    <t>N0019399</t>
  </si>
  <si>
    <t>N0022403</t>
  </si>
  <si>
    <t>N0023975</t>
  </si>
  <si>
    <t>N0024147</t>
  </si>
  <si>
    <t>N0023904</t>
  </si>
  <si>
    <t>N0023681</t>
  </si>
  <si>
    <t>2700001137938
2700001137929
2700001137947
2700001137956</t>
  </si>
  <si>
    <t>Spectrum House</t>
  </si>
  <si>
    <t>iomart</t>
  </si>
  <si>
    <t>Spectrum House Rooftop Solar</t>
  </si>
  <si>
    <t>Clivement Road</t>
  </si>
  <si>
    <t>Maidenhead</t>
  </si>
  <si>
    <t>SL6 7BX</t>
  </si>
  <si>
    <t>Cinnamon Care Homes - Netley Court</t>
  </si>
  <si>
    <t>Victoria Road</t>
  </si>
  <si>
    <t>Netley Abbey</t>
  </si>
  <si>
    <t>S031  5HU</t>
  </si>
  <si>
    <t>Metler Toledo Safeline X-Ray Ltd</t>
  </si>
  <si>
    <t>MT Safeline</t>
  </si>
  <si>
    <t>Greenfield Road</t>
  </si>
  <si>
    <t>Royston</t>
  </si>
  <si>
    <t>SG8 5HN</t>
  </si>
  <si>
    <t>Kings College London</t>
  </si>
  <si>
    <t>London Institute of Healthcare &amp; Engineering</t>
  </si>
  <si>
    <t>Prideaux Building</t>
  </si>
  <si>
    <t>163 Lambeth Palace Road</t>
  </si>
  <si>
    <t>SE1 7EH</t>
  </si>
  <si>
    <t>TBC</t>
  </si>
  <si>
    <t>National Rehabilitation Centre</t>
  </si>
  <si>
    <t>Nottingham University</t>
  </si>
  <si>
    <t>Melton Road</t>
  </si>
  <si>
    <t>Stanford-on-Soar</t>
  </si>
  <si>
    <t>LE12 5QW</t>
  </si>
  <si>
    <t>Amazon UK Services Ltd</t>
  </si>
  <si>
    <t>Oldlands Farm TBS Amazon A</t>
  </si>
  <si>
    <t>Amazon Warehouse</t>
  </si>
  <si>
    <t>Newlands Road</t>
  </si>
  <si>
    <t>Bognor Regis</t>
  </si>
  <si>
    <t>PO22 9FJ</t>
  </si>
  <si>
    <t>Skillcrown Homes Ltd</t>
  </si>
  <si>
    <t>Zinnia Court</t>
  </si>
  <si>
    <t>Landlord Supply Flats 1-79</t>
  </si>
  <si>
    <t>443A Zinnia Court</t>
  </si>
  <si>
    <t>South Croydon</t>
  </si>
  <si>
    <t>CR2 6FZ</t>
  </si>
  <si>
    <t>Stoford Winyates Ltd</t>
  </si>
  <si>
    <t>Redditch</t>
  </si>
  <si>
    <t>Redditch Gateway South</t>
  </si>
  <si>
    <t>Unit B Redditch</t>
  </si>
  <si>
    <t>Unit 1</t>
  </si>
  <si>
    <t>Gallant Building Services</t>
  </si>
  <si>
    <t>Buttermilk Lane</t>
  </si>
  <si>
    <t>Bolsover</t>
  </si>
  <si>
    <t>Chesterfield</t>
  </si>
  <si>
    <t>S44 6AE</t>
  </si>
  <si>
    <t>BGO Peak Propco Ltd</t>
  </si>
  <si>
    <t>Unit 2</t>
  </si>
  <si>
    <t>N0013213</t>
  </si>
  <si>
    <t>N0022109</t>
  </si>
  <si>
    <t>N0022119</t>
  </si>
  <si>
    <t>N0021083</t>
  </si>
  <si>
    <t>N0024255</t>
  </si>
  <si>
    <t>N0017085</t>
  </si>
  <si>
    <t>N0023226</t>
  </si>
  <si>
    <t>N0018593</t>
  </si>
  <si>
    <t>N0023818</t>
  </si>
  <si>
    <t>N0018949</t>
  </si>
  <si>
    <t>N0015438</t>
  </si>
  <si>
    <t>N0023478</t>
  </si>
  <si>
    <t>Cotsworld Co.</t>
  </si>
  <si>
    <t>B100</t>
  </si>
  <si>
    <t>Lancaster Road</t>
  </si>
  <si>
    <t>Plot B100</t>
  </si>
  <si>
    <t>Fradley</t>
  </si>
  <si>
    <t>Lichfield</t>
  </si>
  <si>
    <t>WS13 8RY</t>
  </si>
  <si>
    <t>Block 1</t>
  </si>
  <si>
    <t>Landlord</t>
  </si>
  <si>
    <t>1 Greyhound Avenue</t>
  </si>
  <si>
    <t>M18 7BH</t>
  </si>
  <si>
    <t>Barchester Healthcare</t>
  </si>
  <si>
    <t>Hurstwood View Care Home</t>
  </si>
  <si>
    <t>Linum Lane</t>
  </si>
  <si>
    <t>Uckfield</t>
  </si>
  <si>
    <t>TN22 3FH</t>
  </si>
  <si>
    <t>Somerset Council</t>
  </si>
  <si>
    <t>Orchard Grove Primary School</t>
  </si>
  <si>
    <t>Egremont Road</t>
  </si>
  <si>
    <t>Trull</t>
  </si>
  <si>
    <t>Taunton</t>
  </si>
  <si>
    <t>TA3 7FD</t>
  </si>
  <si>
    <t>Elfield Park Limited</t>
  </si>
  <si>
    <t>Araglin Avenue</t>
  </si>
  <si>
    <t>Elfield Park</t>
  </si>
  <si>
    <t>MK5 8AY</t>
  </si>
  <si>
    <t>Jewers Doors Ltd</t>
  </si>
  <si>
    <t>Jewers Doors</t>
  </si>
  <si>
    <t>Stratton Business Park</t>
  </si>
  <si>
    <t>Juno Place</t>
  </si>
  <si>
    <t>Biggleswade</t>
  </si>
  <si>
    <t>SG18 8XP</t>
  </si>
  <si>
    <t>Astir Developments Ltd</t>
  </si>
  <si>
    <t>East Block Landlord Supply</t>
  </si>
  <si>
    <t>West Hampstead Central</t>
  </si>
  <si>
    <t>West End Lane</t>
  </si>
  <si>
    <t>NW6 1BR</t>
  </si>
  <si>
    <t>Airfield Farm Primary School</t>
  </si>
  <si>
    <t>Airefield Farm</t>
  </si>
  <si>
    <t>LE16 7BN</t>
  </si>
  <si>
    <t>Central England Co-operative</t>
  </si>
  <si>
    <t>RU1</t>
  </si>
  <si>
    <t>Hethersett Local Centre</t>
  </si>
  <si>
    <t>Coachmaker Way</t>
  </si>
  <si>
    <t>Hethersett</t>
  </si>
  <si>
    <t>NR9 3SE</t>
  </si>
  <si>
    <t>TBS Engineering Ltd</t>
  </si>
  <si>
    <t>TBS Engineering</t>
  </si>
  <si>
    <t>Gloucester Business Park</t>
  </si>
  <si>
    <t>Hurricane Road</t>
  </si>
  <si>
    <t>Brockworth</t>
  </si>
  <si>
    <t>GL3 4AQ</t>
  </si>
  <si>
    <t>Greystar Europe</t>
  </si>
  <si>
    <t>Student Block</t>
  </si>
  <si>
    <t>Paul Street</t>
  </si>
  <si>
    <t>EC2A 4JH</t>
  </si>
  <si>
    <t>Aldi Stores UK</t>
  </si>
  <si>
    <t>Aldi Supply</t>
  </si>
  <si>
    <t>Aldi Store</t>
  </si>
  <si>
    <t>Crest Road</t>
  </si>
  <si>
    <t>High Wycombe</t>
  </si>
  <si>
    <t>HP11 1UA</t>
  </si>
  <si>
    <t>N0021381</t>
  </si>
  <si>
    <t>Mayfield School</t>
  </si>
  <si>
    <t>Mayfield Road</t>
  </si>
  <si>
    <t>Portsmouth</t>
  </si>
  <si>
    <t>PO2 0RH</t>
  </si>
  <si>
    <t>MM Flowers</t>
  </si>
  <si>
    <t>Commercial 1</t>
  </si>
  <si>
    <t>Off Ermine</t>
  </si>
  <si>
    <t>PE28 4EW</t>
  </si>
  <si>
    <t>MM Flowers Ltd</t>
  </si>
  <si>
    <t>N0022767</t>
  </si>
  <si>
    <t>N0020090</t>
  </si>
  <si>
    <t>N0016738</t>
  </si>
  <si>
    <t>Habitus Milton Keynes S.A.R.L</t>
  </si>
  <si>
    <t>Park Square Residential Project</t>
  </si>
  <si>
    <t>Abbeygate AB, Site D4.4</t>
  </si>
  <si>
    <t>Secklow Gate West</t>
  </si>
  <si>
    <t>MK9 3BZ</t>
  </si>
  <si>
    <t>Whitehead Primary School</t>
  </si>
  <si>
    <t>TBS Nr 6</t>
  </si>
  <si>
    <t>Plots 6 TBS</t>
  </si>
  <si>
    <t>Mendalgief Road</t>
  </si>
  <si>
    <t>Newport</t>
  </si>
  <si>
    <t>NP20 2HF</t>
  </si>
  <si>
    <t>Bedford Borough Council</t>
  </si>
  <si>
    <t>Willow Grove Primary School</t>
  </si>
  <si>
    <t>Willgrove Primary School</t>
  </si>
  <si>
    <t>Fisherswood Road</t>
  </si>
  <si>
    <t>Wixams</t>
  </si>
  <si>
    <t>MK45 3TE</t>
  </si>
  <si>
    <t>N0015343</t>
  </si>
  <si>
    <t>N0021007</t>
  </si>
  <si>
    <t>N0022537</t>
  </si>
  <si>
    <t>N0024224</t>
  </si>
  <si>
    <t>Sandlands Drive</t>
  </si>
  <si>
    <t>IP32 6FL</t>
  </si>
  <si>
    <t>Moto Hospitality Limited (Moto)</t>
  </si>
  <si>
    <t>Moto Rugby</t>
  </si>
  <si>
    <t>Moto Services</t>
  </si>
  <si>
    <t>New Ash Tree Farm</t>
  </si>
  <si>
    <t>CV23 0EZ</t>
  </si>
  <si>
    <t>Oxford North - Workshop 2</t>
  </si>
  <si>
    <t>Oxford North Ventures</t>
  </si>
  <si>
    <t>Workspace B2</t>
  </si>
  <si>
    <t>2 Fallaize Street</t>
  </si>
  <si>
    <t>Oxford</t>
  </si>
  <si>
    <t>OX2 8GE</t>
  </si>
  <si>
    <t>Oxford North - Workshop 1</t>
  </si>
  <si>
    <t>Workspace B1</t>
  </si>
  <si>
    <t>1 Fallaize Street</t>
  </si>
  <si>
    <t>Lendlease Development</t>
  </si>
  <si>
    <t>Belfield Mansions</t>
  </si>
  <si>
    <t>33 Heygate Street</t>
  </si>
  <si>
    <t>SE17 1AZ</t>
  </si>
  <si>
    <t>Durham University</t>
  </si>
  <si>
    <t>Boldon House</t>
  </si>
  <si>
    <t>Wheatlands Way</t>
  </si>
  <si>
    <t>DH1 5FA</t>
  </si>
  <si>
    <t>N0015532</t>
  </si>
  <si>
    <t>N0019939</t>
  </si>
  <si>
    <t>N0023486</t>
  </si>
  <si>
    <t>N0021919</t>
  </si>
  <si>
    <t>N7038926</t>
  </si>
  <si>
    <t>Dartford Borough Council</t>
  </si>
  <si>
    <t>Fairfield Leisure Centre</t>
  </si>
  <si>
    <t>Fairfield Pool &amp; Leisure Centre</t>
  </si>
  <si>
    <t>Lowford Street</t>
  </si>
  <si>
    <t>Kent</t>
  </si>
  <si>
    <t>DA1 1JB</t>
  </si>
  <si>
    <t>James D Baird (Home Farm) Ltd</t>
  </si>
  <si>
    <t>Home Farm</t>
  </si>
  <si>
    <t>FABCO</t>
  </si>
  <si>
    <t>Grevatt's Lane</t>
  </si>
  <si>
    <t>Climping</t>
  </si>
  <si>
    <t>Littlehampton</t>
  </si>
  <si>
    <t>BN17 5RE</t>
  </si>
  <si>
    <t>Cedar Care Homes Ltd</t>
  </si>
  <si>
    <t>Dearbourne Manor Care Home</t>
  </si>
  <si>
    <t>Southmead Road</t>
  </si>
  <si>
    <t>BS10 5NL</t>
  </si>
  <si>
    <t>Lidl Great Britain Ltd</t>
  </si>
  <si>
    <t>Lidl Food Store - BRI Berwick Green 1960</t>
  </si>
  <si>
    <t>Lidl</t>
  </si>
  <si>
    <t>B4055</t>
  </si>
  <si>
    <t>Filton</t>
  </si>
  <si>
    <t>BS10 7TA</t>
  </si>
  <si>
    <t>Midland Road Energy Centre</t>
  </si>
  <si>
    <t>Wessex Building Energy Centre</t>
  </si>
  <si>
    <t>Midland Road</t>
  </si>
  <si>
    <t>Bath</t>
  </si>
  <si>
    <t>BA2 3EW</t>
  </si>
  <si>
    <t>N0022869</t>
  </si>
  <si>
    <t>N0018014</t>
  </si>
  <si>
    <t>N0024204</t>
  </si>
  <si>
    <t>N0021935</t>
  </si>
  <si>
    <t>N0022280</t>
  </si>
  <si>
    <t>Rofin Sinar</t>
  </si>
  <si>
    <t>HU13 0DG</t>
  </si>
  <si>
    <t>Columbia Threadneedle Real Estate Partners</t>
  </si>
  <si>
    <t>Unit 7 Port Way</t>
  </si>
  <si>
    <t>Unit 7</t>
  </si>
  <si>
    <t>Port Way</t>
  </si>
  <si>
    <t>Branston</t>
  </si>
  <si>
    <t>Burton Upon Trent</t>
  </si>
  <si>
    <t>DE14 3PD</t>
  </si>
  <si>
    <t>11kV</t>
  </si>
  <si>
    <t>Two Bridges Academy</t>
  </si>
  <si>
    <t>Vattingstone Lane</t>
  </si>
  <si>
    <t>Alveston</t>
  </si>
  <si>
    <t>BS35 3LA</t>
  </si>
  <si>
    <t>Cribbs Bristol</t>
  </si>
  <si>
    <t>Block A East + West</t>
  </si>
  <si>
    <t>LL Supply 1-6</t>
  </si>
  <si>
    <t>Bridgerman Way</t>
  </si>
  <si>
    <t>Flats 1-9 Block A</t>
  </si>
  <si>
    <t>BS10 7GP</t>
  </si>
  <si>
    <t>Pending</t>
  </si>
  <si>
    <t>ADANAC</t>
  </si>
  <si>
    <t>ADANAC Health and Innovation Centre</t>
  </si>
  <si>
    <t>Hurst Way</t>
  </si>
  <si>
    <t>Nursling</t>
  </si>
  <si>
    <t>SO16 0AZ</t>
  </si>
  <si>
    <t>Limitless Digital Group Limited</t>
  </si>
  <si>
    <t>67 Churchill Way</t>
  </si>
  <si>
    <t>Nelson</t>
  </si>
  <si>
    <t>Limitless</t>
  </si>
  <si>
    <t>Pendle</t>
  </si>
  <si>
    <t>BB9 6RT</t>
  </si>
  <si>
    <t>N0023794</t>
  </si>
  <si>
    <t>N0020714</t>
  </si>
  <si>
    <t>N0023312</t>
  </si>
  <si>
    <t>N0015809</t>
  </si>
  <si>
    <t>N0024201</t>
  </si>
  <si>
    <t>Oaklands Nursing Home</t>
  </si>
  <si>
    <t>Oaklands Drive</t>
  </si>
  <si>
    <t>Almonsdbury</t>
  </si>
  <si>
    <t>BS32 4AB</t>
  </si>
  <si>
    <t>Bishop's Stortford High School</t>
  </si>
  <si>
    <t>The Bishop's Stortford High School</t>
  </si>
  <si>
    <t>Beaumont Avenue South</t>
  </si>
  <si>
    <t>CM23 4SH</t>
  </si>
  <si>
    <t>Care South</t>
  </si>
  <si>
    <t>Marjorie House Care Home</t>
  </si>
  <si>
    <t>Marjorie House</t>
  </si>
  <si>
    <t>Crichel Mount Road</t>
  </si>
  <si>
    <t>BH14 8LT</t>
  </si>
  <si>
    <t>AstraZeneca</t>
  </si>
  <si>
    <t>Amenities Hub</t>
  </si>
  <si>
    <t>Energy Centre Meter1</t>
  </si>
  <si>
    <t>Astra Zeneca UK</t>
  </si>
  <si>
    <t>Francis Crick Avenue</t>
  </si>
  <si>
    <t>CB12 0AA</t>
  </si>
  <si>
    <t>HV</t>
  </si>
  <si>
    <t>Hawes Holdings Ltd</t>
  </si>
  <si>
    <t>Hawes Recycling Centre</t>
  </si>
  <si>
    <t>Cressex Business Park</t>
  </si>
  <si>
    <t>Coronation Road</t>
  </si>
  <si>
    <t>HP12 3RP</t>
  </si>
  <si>
    <t>SEE</t>
  </si>
  <si>
    <t>N0021977</t>
  </si>
  <si>
    <t>N0018929</t>
  </si>
  <si>
    <t>N0012978</t>
  </si>
  <si>
    <t>N0012450</t>
  </si>
  <si>
    <t>N0022544</t>
  </si>
  <si>
    <t>Wates Group</t>
  </si>
  <si>
    <t>Brunel Wharf</t>
  </si>
  <si>
    <t>Glass Wharf 1 Landlord</t>
  </si>
  <si>
    <t>3 Anvil Street</t>
  </si>
  <si>
    <t>Welcome Building</t>
  </si>
  <si>
    <t>BS2 0FT</t>
  </si>
  <si>
    <t>Lakeside Centre Limited</t>
  </si>
  <si>
    <t>The Quay</t>
  </si>
  <si>
    <t>Lakeside Shopping Centre</t>
  </si>
  <si>
    <t>West Thurrock, Grays</t>
  </si>
  <si>
    <t>RM20 2AD</t>
  </si>
  <si>
    <t>Coverage Care Services</t>
  </si>
  <si>
    <t>Shrewsbury Road</t>
  </si>
  <si>
    <t>Oswestry</t>
  </si>
  <si>
    <t>SY11 2RT</t>
  </si>
  <si>
    <t>Shropshire</t>
  </si>
  <si>
    <t>Landau Forte Charitable Trust</t>
  </si>
  <si>
    <t>Centre</t>
  </si>
  <si>
    <t>Landau Forte Centre</t>
  </si>
  <si>
    <t>Upper Gungate</t>
  </si>
  <si>
    <t>Staffordshire</t>
  </si>
  <si>
    <t>B79 8AA</t>
  </si>
  <si>
    <t>UTAC Millbrook</t>
  </si>
  <si>
    <t>Millbrook CB04</t>
  </si>
  <si>
    <t>Millbrook Proving Ground</t>
  </si>
  <si>
    <t>Station Lane</t>
  </si>
  <si>
    <t>Millbrook</t>
  </si>
  <si>
    <t>MK45 2JQ</t>
  </si>
  <si>
    <t>N0024116</t>
  </si>
  <si>
    <t>N0022848</t>
  </si>
  <si>
    <t>N0024299</t>
  </si>
  <si>
    <t>N0024507</t>
  </si>
  <si>
    <t>N0024252</t>
  </si>
  <si>
    <t>The Belfry Hotel &amp; Resort</t>
  </si>
  <si>
    <t>Belfry</t>
  </si>
  <si>
    <t>Lichfield Road</t>
  </si>
  <si>
    <t>Sutton Coldfield</t>
  </si>
  <si>
    <t>B76 9PR</t>
  </si>
  <si>
    <t>West Yorkshire Police</t>
  </si>
  <si>
    <t>Kirkless Van Dock &amp; Custody Suite</t>
  </si>
  <si>
    <t>Police Station</t>
  </si>
  <si>
    <t>Old Kirklees College</t>
  </si>
  <si>
    <t>Stonefield Street</t>
  </si>
  <si>
    <t>Dewsbury</t>
  </si>
  <si>
    <t>WF13 2BP</t>
  </si>
  <si>
    <t>The Beckmead Trust</t>
  </si>
  <si>
    <t>The Sir Geoff Hurst Academy</t>
  </si>
  <si>
    <t>The Hawthorns School</t>
  </si>
  <si>
    <t>Thornhurst Road</t>
  </si>
  <si>
    <t>Chelmsford</t>
  </si>
  <si>
    <t>CM1 2XT</t>
  </si>
  <si>
    <t>Prologis UK</t>
  </si>
  <si>
    <t>Green Lane - DC8</t>
  </si>
  <si>
    <t>Green Lane</t>
  </si>
  <si>
    <t>HP2 4TZ</t>
  </si>
  <si>
    <t>Green Lane - DC9</t>
  </si>
  <si>
    <t>Green Lane - DC12</t>
  </si>
  <si>
    <t>Pasha Recycling Services Ltd</t>
  </si>
  <si>
    <t>Pasha Recycling</t>
  </si>
  <si>
    <t>Pasha Recycling Centre</t>
  </si>
  <si>
    <t>Goodlass Road</t>
  </si>
  <si>
    <t>Liverpool</t>
  </si>
  <si>
    <t>Merseyside</t>
  </si>
  <si>
    <t>L24 9HJ</t>
  </si>
  <si>
    <t>N0022255</t>
  </si>
  <si>
    <t>Bank Street</t>
  </si>
  <si>
    <t>Gravesend</t>
  </si>
  <si>
    <t>DA12 2FS</t>
  </si>
  <si>
    <t>Gravesham Borough Council</t>
  </si>
  <si>
    <t>N0016147</t>
  </si>
  <si>
    <t>N0022094</t>
  </si>
  <si>
    <t>N0019979</t>
  </si>
  <si>
    <t>N0019534</t>
  </si>
  <si>
    <t>N0024664</t>
  </si>
  <si>
    <t>N0022776</t>
  </si>
  <si>
    <t>Inspiring Futures Through Learning</t>
  </si>
  <si>
    <t>Priors Hall School</t>
  </si>
  <si>
    <t>Gretton Road</t>
  </si>
  <si>
    <t>NN17 5EB</t>
  </si>
  <si>
    <t>Glebe Farm School</t>
  </si>
  <si>
    <t>Wavendon</t>
  </si>
  <si>
    <t>MK17 8XY</t>
  </si>
  <si>
    <t>Herts &amp; Essex Sports Centre</t>
  </si>
  <si>
    <t>Beldams Lane</t>
  </si>
  <si>
    <t>Bishops Stortford</t>
  </si>
  <si>
    <t>CM23 5LH</t>
  </si>
  <si>
    <t>The Hertfordshire &amp; Essex High School and Science College</t>
  </si>
  <si>
    <t>South Loop Green</t>
  </si>
  <si>
    <t>Urban Splash</t>
  </si>
  <si>
    <t>B16 0DE</t>
  </si>
  <si>
    <t>Hartwell Wootton Science Park</t>
  </si>
  <si>
    <t>Wootton Business Park</t>
  </si>
  <si>
    <t>Besselsleigh Road</t>
  </si>
  <si>
    <t>1-11</t>
  </si>
  <si>
    <t>Wootton</t>
  </si>
  <si>
    <t>OX13 6FD</t>
  </si>
  <si>
    <t>Bedfordshire</t>
  </si>
  <si>
    <t>Branston Locks School</t>
  </si>
  <si>
    <t>Branston Locks</t>
  </si>
  <si>
    <t>Primary and Nursery School</t>
  </si>
  <si>
    <t>Roman Drive</t>
  </si>
  <si>
    <t>Tatenhill</t>
  </si>
  <si>
    <t>Burton on Trent</t>
  </si>
  <si>
    <t>DE13 9GA</t>
  </si>
  <si>
    <t>Lavender Fields Care Village</t>
  </si>
  <si>
    <t>Provence House Care Home</t>
  </si>
  <si>
    <t>Lavender Fields</t>
  </si>
  <si>
    <t>Barmby Moor</t>
  </si>
  <si>
    <t>YO42 4AF</t>
  </si>
  <si>
    <t>N0017340</t>
  </si>
  <si>
    <t>Abbey Leisure Centre</t>
  </si>
  <si>
    <t>Axe Street</t>
  </si>
  <si>
    <t>IG11 7LX</t>
  </si>
  <si>
    <t>Coventry University</t>
  </si>
  <si>
    <t>The Cycle Works</t>
  </si>
  <si>
    <t>Raglan Street</t>
  </si>
  <si>
    <t>CV1  5QF</t>
  </si>
  <si>
    <t>N0016109</t>
  </si>
  <si>
    <t>Bircotes Leisure centre</t>
  </si>
  <si>
    <t>White House Rd</t>
  </si>
  <si>
    <t>Bircrotes</t>
  </si>
  <si>
    <t>Doncaster</t>
  </si>
  <si>
    <t>DN11 8EF</t>
  </si>
  <si>
    <t>N0023471</t>
  </si>
  <si>
    <t>N0014926</t>
  </si>
  <si>
    <t>N0020456</t>
  </si>
  <si>
    <t>Fairfields Primary School</t>
  </si>
  <si>
    <t>Cronimet GB Ltd</t>
  </si>
  <si>
    <t>Elm Drive</t>
  </si>
  <si>
    <t>Apollo Ave</t>
  </si>
  <si>
    <t>Greasbrough Road</t>
  </si>
  <si>
    <t>Rotherham</t>
  </si>
  <si>
    <t>EX5 7LD</t>
  </si>
  <si>
    <t>MK11 4BA</t>
  </si>
  <si>
    <t>S60 1RP</t>
  </si>
  <si>
    <t>South Yorkshire</t>
  </si>
  <si>
    <t>N0024792</t>
  </si>
  <si>
    <t>N0017756</t>
  </si>
  <si>
    <t>N0011423</t>
  </si>
  <si>
    <t>Lidl Food Store</t>
  </si>
  <si>
    <t>The Cawsey</t>
  </si>
  <si>
    <t>Preston</t>
  </si>
  <si>
    <t>PR1 9SW</t>
  </si>
  <si>
    <t>Winehala Court</t>
  </si>
  <si>
    <t>50A Sandbeds Road</t>
  </si>
  <si>
    <t>WV12 4GA</t>
  </si>
  <si>
    <t>Willenhall</t>
  </si>
  <si>
    <t>Waylands Volvo</t>
  </si>
  <si>
    <t>Imperial Way</t>
  </si>
  <si>
    <t>RD2 0BF</t>
  </si>
  <si>
    <t>N0023864</t>
  </si>
  <si>
    <t>Thunderer Road</t>
  </si>
  <si>
    <t>Dagenham</t>
  </si>
  <si>
    <t>RM9 6RJ</t>
  </si>
  <si>
    <t>Build Bloc Ltd</t>
  </si>
  <si>
    <t>N0020107</t>
  </si>
  <si>
    <t>N0011430</t>
  </si>
  <si>
    <t>N0011419</t>
  </si>
  <si>
    <t>N0011470</t>
  </si>
  <si>
    <t>Aldi Bathgate DC</t>
  </si>
  <si>
    <t>Aldi Bathget DC</t>
  </si>
  <si>
    <t>TCA Building</t>
  </si>
  <si>
    <t>Pottishaw Road</t>
  </si>
  <si>
    <t>Bathgate</t>
  </si>
  <si>
    <t>Walsall</t>
  </si>
  <si>
    <t>EH48 2FB</t>
  </si>
  <si>
    <t>WS3 1SJ</t>
  </si>
  <si>
    <t>WS8 6DJ</t>
  </si>
  <si>
    <t>WS5 4QJ</t>
  </si>
  <si>
    <t>The Watermill</t>
  </si>
  <si>
    <t>Knaves Court</t>
  </si>
  <si>
    <t>Goscote House</t>
  </si>
  <si>
    <t>Goscote Lane</t>
  </si>
  <si>
    <t>High Street</t>
  </si>
  <si>
    <t>Brownhills</t>
  </si>
  <si>
    <t>Deighton Court</t>
  </si>
  <si>
    <t>1 Brockhurst Cresent</t>
  </si>
  <si>
    <t>West Lothian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</si>
</sst>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00"/>
  </numFmts>
  <fonts count="46" x14ac:knownFonts="1">
    <font>
      <sz val="11"/>
      <color theme="1"/>
      <name val="Calibri"/>
      <family val="2"/>
      <scheme val="minor"/>
    </font>
    <font>
      <b/>
      <sz val="11"/>
      <color theme="1"/>
      <name val="Arial"/>
      <family val="2"/>
    </font>
    <font>
      <b/>
      <sz val="12"/>
      <color theme="4" tint="-0.499984740745262"/>
      <name val="Arial"/>
      <family val="2"/>
    </font>
    <font>
      <sz val="12"/>
      <color theme="4" tint="-0.499984740745262"/>
      <name val="Arial"/>
      <family val="2"/>
    </font>
    <font>
      <sz val="11"/>
      <color theme="4" tint="-0.499984740745262"/>
      <name val="Arial"/>
      <family val="2"/>
    </font>
    <font>
      <sz val="11"/>
      <color theme="1"/>
      <name val="Arial"/>
      <family val="2"/>
    </font>
    <font>
      <b/>
      <sz val="11"/>
      <name val="Arial"/>
      <family val="2"/>
    </font>
    <font>
      <sz val="11"/>
      <name val="Arial"/>
      <family val="2"/>
    </font>
    <font>
      <b/>
      <sz val="11"/>
      <color theme="0" tint="-4.9989318521683403E-2"/>
      <name val="Arial"/>
      <family val="2"/>
    </font>
    <font>
      <sz val="11"/>
      <color theme="0" tint="-4.9989318521683403E-2"/>
      <name val="Arial"/>
      <family val="2"/>
    </font>
    <font>
      <sz val="11"/>
      <color rgb="FFFF0000"/>
      <name val="Arial"/>
      <family val="2"/>
    </font>
    <font>
      <sz val="11"/>
      <color rgb="FFFA7D00"/>
      <name val="Calibri"/>
      <family val="2"/>
      <scheme val="minor"/>
    </font>
    <font>
      <u/>
      <sz val="10"/>
      <color theme="10"/>
      <name val="Franklin Gothic Book"/>
      <family val="2"/>
    </font>
    <font>
      <sz val="18"/>
      <color theme="3"/>
      <name val="Calibri Light"/>
      <family val="2"/>
      <scheme val="major"/>
    </font>
    <font>
      <sz val="11"/>
      <color rgb="FF006100"/>
      <name val="Arial"/>
      <family val="2"/>
    </font>
    <font>
      <sz val="11"/>
      <color rgb="FF9C0006"/>
      <name val="Arial"/>
      <family val="2"/>
    </font>
    <font>
      <sz val="11"/>
      <color rgb="FF9C6500"/>
      <name val="Arial"/>
      <family val="2"/>
    </font>
    <font>
      <b/>
      <sz val="11"/>
      <color rgb="FF3F3F3F"/>
      <name val="Arial"/>
      <family val="2"/>
    </font>
    <font>
      <i/>
      <sz val="11"/>
      <color rgb="FF7F7F7F"/>
      <name val="Arial"/>
      <family val="2"/>
    </font>
    <font>
      <sz val="9"/>
      <color theme="1"/>
      <name val="Calibri"/>
      <family val="2"/>
      <scheme val="minor"/>
    </font>
    <font>
      <sz val="11"/>
      <name val="Calibri"/>
      <family val="2"/>
      <scheme val="minor"/>
    </font>
    <font>
      <sz val="11"/>
      <color indexed="8"/>
      <name val="Calibri"/>
      <family val="2"/>
      <scheme val="minor"/>
    </font>
    <font>
      <sz val="11"/>
      <color theme="1"/>
      <name val="Calibri"/>
      <family val="2"/>
      <scheme val="minor"/>
    </font>
    <font>
      <sz val="11"/>
      <color rgb="FFFF0000"/>
      <name val="Calibri"/>
      <family val="2"/>
      <scheme val="minor"/>
    </font>
    <font>
      <u/>
      <sz val="11"/>
      <color theme="10"/>
      <name val="Calibri"/>
      <family val="2"/>
      <scheme val="minor"/>
    </font>
    <font>
      <sz val="10"/>
      <color theme="1"/>
      <name val="Arial"/>
      <family val="2"/>
    </font>
    <font>
      <sz val="8"/>
      <name val="Calibri"/>
      <family val="2"/>
      <scheme val="minor"/>
    </font>
    <font>
      <sz val="10"/>
      <name val="Arial"/>
      <family val="2"/>
    </font>
    <font>
      <b/>
      <sz val="11"/>
      <color theme="0" tint="-4.9989318521683403E-2"/>
      <name val="Calibri"/>
      <family val="2"/>
      <scheme val="minor"/>
    </font>
    <font>
      <b/>
      <sz val="11"/>
      <color theme="0"/>
      <name val="Calibri"/>
      <family val="2"/>
      <scheme val="minor"/>
    </font>
    <font>
      <b/>
      <sz val="11"/>
      <color theme="4" tint="-0.499984740745262"/>
      <name val="Calibri"/>
      <family val="2"/>
      <scheme val="minor"/>
    </font>
    <font>
      <sz val="11"/>
      <color theme="0"/>
      <name val="Calibri"/>
      <family val="2"/>
      <scheme val="minor"/>
    </font>
    <font>
      <sz val="11"/>
      <color theme="0" tint="-4.9989318521683403E-2"/>
      <name val="Calibri"/>
      <family val="2"/>
      <scheme val="minor"/>
    </font>
    <font>
      <b/>
      <sz val="10"/>
      <color theme="0"/>
      <name val="Arial Nova"/>
      <family val="2"/>
    </font>
    <font>
      <sz val="10"/>
      <color theme="1"/>
      <name val="Arial Nova"/>
      <family val="2"/>
    </font>
    <font>
      <sz val="10"/>
      <name val="Arial Nova"/>
      <family val="2"/>
    </font>
    <font>
      <b/>
      <sz val="10"/>
      <color theme="0" tint="-4.9989318521683403E-2"/>
      <name val="Arial Nova"/>
      <family val="2"/>
    </font>
    <font>
      <b/>
      <sz val="10"/>
      <color theme="1"/>
      <name val="Arial Nova"/>
      <family val="2"/>
    </font>
    <font>
      <b/>
      <sz val="12"/>
      <color rgb="FF3C9164"/>
      <name val="Arial Nova"/>
      <family val="2"/>
    </font>
    <font>
      <b/>
      <sz val="10"/>
      <name val="Arial Nova"/>
      <family val="2"/>
    </font>
    <font>
      <sz val="11"/>
      <color theme="1"/>
      <name val="Arial Nova"/>
      <family val="2"/>
    </font>
    <font>
      <sz val="10"/>
      <color rgb="FFFF0000"/>
      <name val="Arial Nova"/>
      <family val="2"/>
    </font>
    <font>
      <b/>
      <sz val="10"/>
      <color rgb="FFFF0000"/>
      <name val="Arial Nova"/>
      <family val="2"/>
    </font>
    <font>
      <i/>
      <sz val="11"/>
      <color rgb="FF0070C0"/>
      <name val="Calibri"/>
      <family val="2"/>
      <scheme val="minor"/>
    </font>
    <font>
      <sz val="10"/>
      <color theme="0" tint="-4.9989318521683403E-2"/>
      <name val="Arial Nova"/>
      <family val="2"/>
    </font>
    <font>
      <u/>
      <sz val="10"/>
      <color theme="10"/>
      <name val="Arial Nova"/>
      <family val="2"/>
    </font>
  </fonts>
  <fills count="25">
    <fill>
      <patternFill patternType="none"/>
    </fill>
    <fill>
      <patternFill patternType="gray125"/>
    </fill>
    <fill>
      <patternFill patternType="solid">
        <fgColor theme="0"/>
        <bgColor indexed="64"/>
      </patternFill>
    </fill>
    <fill>
      <patternFill patternType="solid">
        <fgColor theme="0" tint="-0.24994659260841701"/>
        <bgColor indexed="64"/>
      </patternFill>
    </fill>
    <fill>
      <patternFill patternType="solid">
        <fgColor theme="1" tint="0.499984740745262"/>
        <bgColor indexed="64"/>
      </patternFill>
    </fill>
    <fill>
      <patternFill patternType="solid">
        <fgColor theme="9" tint="0.79998168889431442"/>
        <bgColor indexed="64"/>
      </patternFill>
    </fill>
    <fill>
      <patternFill patternType="solid">
        <fgColor theme="4"/>
        <bgColor indexed="64"/>
      </patternFill>
    </fill>
    <fill>
      <patternFill patternType="solid">
        <fgColor theme="6" tint="0.59996337778862885"/>
        <bgColor indexed="64"/>
      </patternFill>
    </fill>
    <fill>
      <patternFill patternType="solid">
        <fgColor theme="9" tint="0.39994506668294322"/>
        <bgColor indexed="64"/>
      </patternFill>
    </fill>
    <fill>
      <patternFill patternType="solid">
        <fgColor theme="7" tint="0.39994506668294322"/>
        <bgColor indexed="64"/>
      </patternFill>
    </fill>
    <fill>
      <patternFill patternType="solid">
        <fgColor theme="8" tint="0.39994506668294322"/>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2F2F2"/>
      </patternFill>
    </fill>
    <fill>
      <patternFill patternType="solid">
        <fgColor rgb="FFFFFFCC"/>
      </patternFill>
    </fill>
    <fill>
      <patternFill patternType="solid">
        <fgColor theme="5" tint="0.39994506668294322"/>
        <bgColor indexed="64"/>
      </patternFill>
    </fill>
    <fill>
      <patternFill patternType="solid">
        <fgColor theme="0" tint="-0.14999847407452621"/>
        <bgColor indexed="64"/>
      </patternFill>
    </fill>
    <fill>
      <patternFill patternType="solid">
        <fgColor theme="0" tint="-0.14999847407452621"/>
        <bgColor theme="0" tint="-0.14999847407452621"/>
      </patternFill>
    </fill>
    <fill>
      <patternFill patternType="solid">
        <fgColor rgb="FF3C9164"/>
        <bgColor indexed="64"/>
      </patternFill>
    </fill>
    <fill>
      <patternFill patternType="solid">
        <fgColor theme="9" tint="0.59999389629810485"/>
        <bgColor indexed="64"/>
      </patternFill>
    </fill>
    <fill>
      <patternFill patternType="solid">
        <fgColor theme="4"/>
        <bgColor theme="4"/>
      </patternFill>
    </fill>
    <fill>
      <patternFill patternType="solid">
        <fgColor theme="4" tint="0.79998168889431442"/>
        <bgColor theme="4" tint="0.79998168889431442"/>
      </patternFill>
    </fill>
  </fills>
  <borders count="78">
    <border>
      <left/>
      <right/>
      <top/>
      <bottom/>
      <diagonal/>
    </border>
    <border>
      <left/>
      <right/>
      <top/>
      <bottom style="medium">
        <color theme="4"/>
      </bottom>
      <diagonal/>
    </border>
    <border>
      <left/>
      <right/>
      <top/>
      <bottom style="thin">
        <color theme="4"/>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style="thin">
        <color theme="4" tint="-0.24994659260841701"/>
      </left>
      <right style="thin">
        <color theme="4" tint="-0.24994659260841701"/>
      </right>
      <top style="thin">
        <color theme="0" tint="-0.14996795556505021"/>
      </top>
      <bottom style="thin">
        <color theme="0" tint="-0.14996795556505021"/>
      </bottom>
      <diagonal/>
    </border>
    <border>
      <left style="thin">
        <color theme="9"/>
      </left>
      <right style="thin">
        <color theme="9"/>
      </right>
      <top style="thin">
        <color theme="9"/>
      </top>
      <bottom style="thin">
        <color theme="9"/>
      </bottom>
      <diagonal/>
    </border>
    <border>
      <left style="thin">
        <color theme="5" tint="-0.24994659260841701"/>
      </left>
      <right style="thin">
        <color theme="5" tint="-0.24994659260841701"/>
      </right>
      <top style="thin">
        <color theme="5" tint="-0.24994659260841701"/>
      </top>
      <bottom style="thin">
        <color theme="5" tint="-0.24994659260841701"/>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top/>
      <bottom style="double">
        <color theme="4"/>
      </bottom>
      <diagonal/>
    </border>
    <border>
      <left style="thin">
        <color theme="0" tint="-0.14996795556505021"/>
      </left>
      <right style="thin">
        <color theme="0" tint="-0.14996795556505021"/>
      </right>
      <top style="thin">
        <color theme="4" tint="-0.24994659260841701"/>
      </top>
      <bottom style="double">
        <color theme="4" tint="-0.24994659260841701"/>
      </bottom>
      <diagonal/>
    </border>
    <border>
      <left style="thin">
        <color theme="4" tint="-0.499984740745262"/>
      </left>
      <right style="thin">
        <color theme="4" tint="-0.499984740745262"/>
      </right>
      <top style="thin">
        <color theme="0" tint="-0.14996795556505021"/>
      </top>
      <bottom style="thin">
        <color theme="0" tint="-0.14996795556505021"/>
      </bottom>
      <diagonal/>
    </border>
    <border>
      <left style="thin">
        <color theme="4" tint="-0.499984740745262"/>
      </left>
      <right style="thin">
        <color theme="4" tint="-0.499984740745262"/>
      </right>
      <top style="thin">
        <color theme="0" tint="-0.24994659260841701"/>
      </top>
      <bottom style="thin">
        <color theme="0" tint="-0.24994659260841701"/>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4" tint="-0.24994659260841701"/>
      </left>
      <right style="thin">
        <color theme="4" tint="-0.24994659260841701"/>
      </right>
      <top style="thin">
        <color theme="0" tint="-0.499984740745262"/>
      </top>
      <bottom style="thin">
        <color theme="0" tint="-0.499984740745262"/>
      </bottom>
      <diagonal/>
    </border>
    <border>
      <left style="thin">
        <color theme="4" tint="-0.499984740745262"/>
      </left>
      <right style="thin">
        <color theme="4" tint="-0.499984740745262"/>
      </right>
      <top style="thin">
        <color theme="1" tint="0.34998626667073579"/>
      </top>
      <bottom style="thin">
        <color theme="1" tint="0.34998626667073579"/>
      </bottom>
      <diagonal/>
    </border>
    <border>
      <left style="thin">
        <color theme="4" tint="-0.499984740745262"/>
      </left>
      <right style="thin">
        <color theme="1" tint="0.24994659260841701"/>
      </right>
      <top style="thin">
        <color theme="1" tint="0.34998626667073579"/>
      </top>
      <bottom style="thin">
        <color theme="1" tint="0.34998626667073579"/>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4" tint="-0.24994659260841701"/>
      </left>
      <right/>
      <top style="thin">
        <color theme="0" tint="-0.499984740745262"/>
      </top>
      <bottom style="thin">
        <color theme="0" tint="-0.499984740745262"/>
      </bottom>
      <diagonal/>
    </border>
    <border>
      <left/>
      <right style="thin">
        <color theme="4" tint="-0.24994659260841701"/>
      </right>
      <top style="thin">
        <color theme="0" tint="-0.499984740745262"/>
      </top>
      <bottom style="thin">
        <color theme="0" tint="-0.499984740745262"/>
      </bottom>
      <diagonal/>
    </border>
    <border>
      <left style="thin">
        <color indexed="64"/>
      </left>
      <right/>
      <top style="thin">
        <color indexed="64"/>
      </top>
      <bottom style="thin">
        <color indexed="64"/>
      </bottom>
      <diagonal/>
    </border>
    <border>
      <left/>
      <right style="double">
        <color indexed="64"/>
      </right>
      <top/>
      <bottom/>
      <diagonal/>
    </border>
    <border>
      <left/>
      <right style="thin">
        <color theme="9" tint="0.59999389629810485"/>
      </right>
      <top/>
      <bottom/>
      <diagonal/>
    </border>
    <border>
      <left style="thin">
        <color theme="9" tint="0.59999389629810485"/>
      </left>
      <right/>
      <top/>
      <bottom/>
      <diagonal/>
    </border>
    <border>
      <left/>
      <right/>
      <top/>
      <bottom style="thin">
        <color theme="9" tint="0.59999389629810485"/>
      </bottom>
      <diagonal/>
    </border>
    <border>
      <left/>
      <right/>
      <top/>
      <bottom style="thick">
        <color theme="9" tint="0.59999389629810485"/>
      </bottom>
      <diagonal/>
    </border>
    <border>
      <left/>
      <right/>
      <top style="thick">
        <color theme="9" tint="0.59999389629810485"/>
      </top>
      <bottom/>
      <diagonal/>
    </border>
    <border>
      <left style="medium">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medium">
        <color theme="0" tint="-0.34998626667073579"/>
      </right>
      <top style="medium">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right style="medium">
        <color theme="0" tint="-0.34998626667073579"/>
      </right>
      <top/>
      <bottom style="medium">
        <color theme="0" tint="-0.34998626667073579"/>
      </bottom>
      <diagonal/>
    </border>
    <border>
      <left/>
      <right style="medium">
        <color theme="0" tint="-0.34998626667073579"/>
      </right>
      <top style="medium">
        <color theme="0" tint="-0.34998626667073579"/>
      </top>
      <bottom style="thin">
        <color theme="9" tint="0.59999389629810485"/>
      </bottom>
      <diagonal/>
    </border>
    <border>
      <left/>
      <right style="medium">
        <color theme="0" tint="-0.34998626667073579"/>
      </right>
      <top style="thin">
        <color theme="0" tint="-0.34998626667073579"/>
      </top>
      <bottom style="thin">
        <color theme="0" tint="-0.34998626667073579"/>
      </bottom>
      <diagonal/>
    </border>
    <border>
      <left style="medium">
        <color theme="0" tint="-0.34998626667073579"/>
      </left>
      <right style="medium">
        <color theme="0" tint="-0.34998626667073579"/>
      </right>
      <top style="medium">
        <color theme="0" tint="-0.34998626667073579"/>
      </top>
      <bottom/>
      <diagonal/>
    </border>
    <border>
      <left style="medium">
        <color theme="0" tint="-0.34998626667073579"/>
      </left>
      <right style="medium">
        <color theme="0" tint="-0.34998626667073579"/>
      </right>
      <top/>
      <bottom/>
      <diagonal/>
    </border>
    <border>
      <left style="medium">
        <color theme="0" tint="-0.34998626667073579"/>
      </left>
      <right style="medium">
        <color theme="0" tint="-0.34998626667073579"/>
      </right>
      <top/>
      <bottom style="medium">
        <color theme="0" tint="-0.34998626667073579"/>
      </bottom>
      <diagonal/>
    </border>
    <border>
      <left/>
      <right style="medium">
        <color theme="0" tint="-0.34998626667073579"/>
      </right>
      <top style="medium">
        <color theme="0" tint="-0.34998626667073579"/>
      </top>
      <bottom/>
      <diagonal/>
    </border>
    <border>
      <left/>
      <right/>
      <top/>
      <bottom style="double">
        <color theme="9" tint="0.59999389629810485"/>
      </bottom>
      <diagonal/>
    </border>
    <border>
      <left/>
      <right/>
      <top style="thin">
        <color theme="0" tint="-0.34998626667073579"/>
      </top>
      <bottom style="thin">
        <color theme="0" tint="-0.34998626667073579"/>
      </bottom>
      <diagonal/>
    </border>
    <border>
      <left style="medium">
        <color theme="0" tint="-0.34998626667073579"/>
      </left>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diagonal/>
    </border>
    <border>
      <left style="thin">
        <color theme="0" tint="-0.34998626667073579"/>
      </left>
      <right style="medium">
        <color theme="0" tint="-0.34998626667073579"/>
      </right>
      <top/>
      <bottom style="thin">
        <color theme="0" tint="-0.34998626667073579"/>
      </bottom>
      <diagonal/>
    </border>
    <border>
      <left style="medium">
        <color theme="0" tint="-0.34998626667073579"/>
      </left>
      <right style="thin">
        <color theme="0" tint="-0.34998626667073579"/>
      </right>
      <top/>
      <bottom style="thin">
        <color theme="0" tint="-0.34998626667073579"/>
      </bottom>
      <diagonal/>
    </border>
    <border>
      <left style="thin">
        <color indexed="64"/>
      </left>
      <right/>
      <top/>
      <bottom/>
      <diagonal/>
    </border>
    <border>
      <left style="thin">
        <color indexed="64"/>
      </left>
      <right/>
      <top style="thin">
        <color theme="0" tint="-0.34998626667073579"/>
      </top>
      <bottom style="thin">
        <color theme="0" tint="-0.34998626667073579"/>
      </bottom>
      <diagonal/>
    </border>
    <border>
      <left/>
      <right style="thin">
        <color indexed="64"/>
      </right>
      <top/>
      <bottom/>
      <diagonal/>
    </border>
    <border>
      <left style="thin">
        <color theme="0" tint="-0.34998626667073579"/>
      </left>
      <right/>
      <top style="thin">
        <color theme="0" tint="-0.34998626667073579"/>
      </top>
      <bottom style="thin">
        <color theme="0" tint="-0.34998626667073579"/>
      </bottom>
      <diagonal/>
    </border>
    <border>
      <left style="double">
        <color theme="1" tint="0.34998626667073579"/>
      </left>
      <right style="thin">
        <color indexed="64"/>
      </right>
      <top style="thin">
        <color indexed="64"/>
      </top>
      <bottom style="thin">
        <color indexed="64"/>
      </bottom>
      <diagonal/>
    </border>
    <border>
      <left style="double">
        <color theme="1" tint="0.34998626667073579"/>
      </left>
      <right style="thin">
        <color indexed="64"/>
      </right>
      <top style="thin">
        <color indexed="64"/>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4" tint="0.39997558519241921"/>
      </left>
      <right style="thin">
        <color theme="4" tint="0.39997558519241921"/>
      </right>
      <top style="thin">
        <color theme="4" tint="0.39997558519241921"/>
      </top>
      <bottom/>
      <diagonal/>
    </border>
    <border>
      <left style="thin">
        <color theme="9" tint="0.59999389629810485"/>
      </left>
      <right style="thin">
        <color theme="9" tint="0.59999389629810485"/>
      </right>
      <top style="thin">
        <color theme="9" tint="0.59999389629810485"/>
      </top>
      <bottom style="thin">
        <color theme="9" tint="0.59999389629810485"/>
      </bottom>
      <diagonal/>
    </border>
    <border>
      <left style="thin">
        <color theme="9" tint="0.59996337778862885"/>
      </left>
      <right style="thin">
        <color theme="9" tint="0.59996337778862885"/>
      </right>
      <top style="thin">
        <color theme="9" tint="0.59999389629810485"/>
      </top>
      <bottom style="thin">
        <color theme="9" tint="0.59996337778862885"/>
      </bottom>
      <diagonal/>
    </border>
    <border>
      <left style="medium">
        <color theme="0" tint="-0.34998626667073579"/>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style="medium">
        <color theme="0" tint="-0.34998626667073579"/>
      </left>
      <right/>
      <top style="medium">
        <color theme="0" tint="-0.34998626667073579"/>
      </top>
      <bottom/>
      <diagonal/>
    </border>
    <border>
      <left style="medium">
        <color theme="0" tint="-0.34998626667073579"/>
      </left>
      <right/>
      <top/>
      <bottom/>
      <diagonal/>
    </border>
    <border>
      <left style="medium">
        <color theme="0" tint="-0.34998626667073579"/>
      </left>
      <right/>
      <top/>
      <bottom style="medium">
        <color theme="0" tint="-0.34998626667073579"/>
      </bottom>
      <diagonal/>
    </border>
    <border>
      <left style="thin">
        <color theme="4" tint="0.39997558519241921"/>
      </left>
      <right style="thin">
        <color theme="4" tint="0.39997558519241921"/>
      </right>
      <top/>
      <bottom/>
      <diagonal/>
    </border>
    <border>
      <left style="thin">
        <color theme="0" tint="-0.34998626667073579"/>
      </left>
      <right/>
      <top/>
      <bottom/>
      <diagonal/>
    </border>
    <border>
      <left style="double">
        <color indexed="64"/>
      </left>
      <right/>
      <top style="thin">
        <color theme="0" tint="-0.34998626667073579"/>
      </top>
      <bottom/>
      <diagonal/>
    </border>
    <border>
      <left style="medium">
        <color theme="0" tint="-0.34998626667073579"/>
      </left>
      <right/>
      <top style="thin">
        <color theme="0" tint="-0.34998626667073579"/>
      </top>
      <bottom/>
      <diagonal/>
    </border>
    <border>
      <left style="double">
        <color theme="1" tint="0.34998626667073579"/>
      </left>
      <right style="thin">
        <color theme="4" tint="-0.499984740745262"/>
      </right>
      <top style="thin">
        <color theme="1" tint="0.34998626667073579"/>
      </top>
      <bottom/>
      <diagonal/>
    </border>
    <border>
      <left style="thin">
        <color indexed="64"/>
      </left>
      <right/>
      <top style="thin">
        <color indexed="64"/>
      </top>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left style="double">
        <color indexed="64"/>
      </left>
      <right style="thin">
        <color theme="4" tint="-0.499984740745262"/>
      </right>
      <top style="thin">
        <color theme="1" tint="0.34998626667073579"/>
      </top>
      <bottom/>
      <diagonal/>
    </border>
    <border>
      <left style="double">
        <color indexed="64"/>
      </left>
      <right style="thin">
        <color indexed="64"/>
      </right>
      <top style="thin">
        <color indexed="64"/>
      </top>
      <bottom/>
      <diagonal/>
    </border>
  </borders>
  <cellStyleXfs count="58">
    <xf numFmtId="3" fontId="0" fillId="2" borderId="0">
      <alignment horizontal="left" vertical="center"/>
    </xf>
    <xf numFmtId="0" fontId="2" fillId="2" borderId="8" applyProtection="0">
      <alignment horizontal="left" vertical="center"/>
    </xf>
    <xf numFmtId="3" fontId="2" fillId="2" borderId="1" applyProtection="0">
      <alignment horizontal="left" vertical="center"/>
    </xf>
    <xf numFmtId="3" fontId="3" fillId="2" borderId="1" applyProtection="0">
      <alignment horizontal="left" vertical="center"/>
    </xf>
    <xf numFmtId="3" fontId="4" fillId="2" borderId="2" applyProtection="0">
      <alignment horizontal="left" vertical="center"/>
    </xf>
    <xf numFmtId="3" fontId="7" fillId="2" borderId="6" applyProtection="0">
      <alignment horizontal="right" vertical="center" wrapText="1"/>
    </xf>
    <xf numFmtId="3" fontId="7" fillId="5" borderId="5" applyProtection="0">
      <alignment horizontal="right" vertical="center" wrapText="1"/>
    </xf>
    <xf numFmtId="3" fontId="23" fillId="2" borderId="0" applyProtection="0">
      <alignment horizontal="center" vertical="center"/>
    </xf>
    <xf numFmtId="3" fontId="1" fillId="2" borderId="9" applyProtection="0">
      <alignment vertical="center"/>
    </xf>
    <xf numFmtId="0" fontId="6" fillId="12" borderId="16" applyProtection="0">
      <alignment horizontal="left" vertical="center" wrapText="1"/>
    </xf>
    <xf numFmtId="0" fontId="6" fillId="11" borderId="16" applyProtection="0">
      <alignment horizontal="left" vertical="center" wrapText="1"/>
    </xf>
    <xf numFmtId="0" fontId="6" fillId="3" borderId="16" applyProtection="0">
      <alignment horizontal="left" vertical="center" wrapText="1"/>
    </xf>
    <xf numFmtId="3" fontId="8" fillId="4" borderId="4" applyProtection="0">
      <alignment horizontal="left" vertical="center" wrapText="1"/>
    </xf>
    <xf numFmtId="0" fontId="7" fillId="12" borderId="16" applyProtection="0">
      <alignment horizontal="left" vertical="center" wrapText="1" indent="1"/>
    </xf>
    <xf numFmtId="0" fontId="7" fillId="11" borderId="16" applyProtection="0">
      <alignment horizontal="left" vertical="center" wrapText="1" indent="1"/>
    </xf>
    <xf numFmtId="0" fontId="7" fillId="3" borderId="3" applyProtection="0">
      <alignment horizontal="left" vertical="center" wrapText="1" indent="1"/>
    </xf>
    <xf numFmtId="3" fontId="9" fillId="4" borderId="4" applyProtection="0">
      <alignment horizontal="left" vertical="center" wrapText="1" indent="1"/>
    </xf>
    <xf numFmtId="0" fontId="6" fillId="12" borderId="16" applyProtection="0">
      <alignment horizontal="right" vertical="center" wrapText="1"/>
    </xf>
    <xf numFmtId="0" fontId="6" fillId="11" borderId="16" applyProtection="0">
      <alignment horizontal="right" vertical="center" wrapText="1"/>
    </xf>
    <xf numFmtId="0" fontId="1" fillId="3" borderId="16" applyProtection="0">
      <alignment horizontal="right" vertical="center" wrapText="1"/>
    </xf>
    <xf numFmtId="3" fontId="8" fillId="4" borderId="4" applyProtection="0">
      <alignment horizontal="right" vertical="center" wrapText="1"/>
    </xf>
    <xf numFmtId="0" fontId="7" fillId="12" borderId="16" applyProtection="0">
      <alignment horizontal="right" vertical="center" wrapText="1"/>
    </xf>
    <xf numFmtId="0" fontId="7" fillId="11" borderId="16" applyProtection="0">
      <alignment horizontal="right" vertical="center" wrapText="1"/>
    </xf>
    <xf numFmtId="0" fontId="7" fillId="3" borderId="16" applyProtection="0">
      <alignment horizontal="right" vertical="center" wrapText="1"/>
    </xf>
    <xf numFmtId="3" fontId="9" fillId="4" borderId="4" applyProtection="0">
      <alignment horizontal="right" vertical="center" wrapText="1"/>
    </xf>
    <xf numFmtId="3" fontId="22" fillId="2" borderId="16">
      <alignment horizontal="right" vertical="center" wrapText="1"/>
    </xf>
    <xf numFmtId="3" fontId="20" fillId="9" borderId="7" applyProtection="0">
      <alignment horizontal="right" vertical="center" wrapText="1"/>
    </xf>
    <xf numFmtId="3" fontId="20" fillId="8" borderId="7" applyProtection="0">
      <alignment horizontal="right" vertical="center" wrapText="1"/>
    </xf>
    <xf numFmtId="3" fontId="20" fillId="7" borderId="7" applyProtection="0">
      <alignment horizontal="right" vertical="center"/>
    </xf>
    <xf numFmtId="3" fontId="9" fillId="6" borderId="11" applyProtection="0">
      <alignment horizontal="left" vertical="center" wrapText="1" indent="1"/>
    </xf>
    <xf numFmtId="0" fontId="8" fillId="6" borderId="17" applyProtection="0">
      <alignment horizontal="left" vertical="center" wrapText="1"/>
    </xf>
    <xf numFmtId="0" fontId="9" fillId="6" borderId="17" applyProtection="0">
      <alignment horizontal="left" vertical="center" wrapText="1" indent="1"/>
    </xf>
    <xf numFmtId="3" fontId="8" fillId="6" borderId="10" applyProtection="0">
      <alignment horizontal="left" vertical="center" wrapText="1"/>
    </xf>
    <xf numFmtId="3" fontId="9" fillId="6" borderId="11" applyProtection="0">
      <alignment horizontal="right" vertical="center" wrapText="1"/>
    </xf>
    <xf numFmtId="0" fontId="8" fillId="6" borderId="17" applyProtection="0">
      <alignment horizontal="right" vertical="center" wrapText="1"/>
    </xf>
    <xf numFmtId="0" fontId="9" fillId="6" borderId="18" applyProtection="0">
      <alignment horizontal="right" vertical="center" wrapText="1"/>
    </xf>
    <xf numFmtId="3" fontId="8" fillId="6" borderId="10" applyProtection="0">
      <alignment horizontal="right" vertical="center" wrapText="1"/>
    </xf>
    <xf numFmtId="3" fontId="20" fillId="10" borderId="7" applyProtection="0">
      <alignment horizontal="right" vertical="center"/>
    </xf>
    <xf numFmtId="3" fontId="19" fillId="2" borderId="0">
      <alignment horizontal="left" vertical="center"/>
    </xf>
    <xf numFmtId="0" fontId="11" fillId="0" borderId="12" applyNumberFormat="0" applyFill="0" applyAlignment="0" applyProtection="0"/>
    <xf numFmtId="0" fontId="12" fillId="0" borderId="0" applyNumberFormat="0" applyFill="0" applyBorder="0" applyAlignment="0" applyProtection="0">
      <alignment vertical="top"/>
      <protection locked="0"/>
    </xf>
    <xf numFmtId="3" fontId="21" fillId="3" borderId="15"/>
    <xf numFmtId="0" fontId="13" fillId="0" borderId="0" applyNumberFormat="0" applyFill="0" applyBorder="0" applyAlignment="0" applyProtection="0"/>
    <xf numFmtId="0" fontId="14" fillId="13" borderId="0" applyNumberFormat="0" applyBorder="0" applyAlignment="0" applyProtection="0"/>
    <xf numFmtId="0" fontId="15" fillId="14" borderId="0" applyNumberFormat="0" applyBorder="0" applyAlignment="0" applyProtection="0"/>
    <xf numFmtId="0" fontId="16" fillId="15" borderId="0" applyNumberFormat="0" applyBorder="0" applyAlignment="0" applyProtection="0"/>
    <xf numFmtId="0" fontId="17" fillId="16" borderId="13" applyNumberFormat="0" applyAlignment="0" applyProtection="0"/>
    <xf numFmtId="0" fontId="10" fillId="0" borderId="0" applyNumberFormat="0" applyFill="0" applyBorder="0" applyAlignment="0" applyProtection="0"/>
    <xf numFmtId="0" fontId="5" fillId="17" borderId="14" applyNumberFormat="0" applyFont="0" applyAlignment="0" applyProtection="0"/>
    <xf numFmtId="0" fontId="18" fillId="0" borderId="0" applyNumberFormat="0" applyFill="0" applyBorder="0" applyAlignment="0" applyProtection="0"/>
    <xf numFmtId="3" fontId="24" fillId="2" borderId="0" applyNumberFormat="0" applyFill="0" applyBorder="0" applyAlignment="0" applyProtection="0">
      <alignment horizontal="left" vertical="center" wrapText="1"/>
    </xf>
    <xf numFmtId="3" fontId="20" fillId="18" borderId="7" applyProtection="0">
      <alignment horizontal="right" vertical="center"/>
    </xf>
    <xf numFmtId="0" fontId="8" fillId="6" borderId="17" applyProtection="0">
      <alignment horizontal="left" vertical="center" wrapText="1"/>
    </xf>
    <xf numFmtId="0" fontId="8" fillId="6" borderId="17" applyProtection="0">
      <alignment horizontal="right" vertical="center" wrapText="1"/>
    </xf>
    <xf numFmtId="0" fontId="27" fillId="0" borderId="0"/>
    <xf numFmtId="0" fontId="22" fillId="0" borderId="0"/>
    <xf numFmtId="0" fontId="22" fillId="0" borderId="0"/>
    <xf numFmtId="0" fontId="25" fillId="0" borderId="0"/>
  </cellStyleXfs>
  <cellXfs count="175">
    <xf numFmtId="3" fontId="0" fillId="2" borderId="0" xfId="0">
      <alignment horizontal="left" vertical="center"/>
    </xf>
    <xf numFmtId="3" fontId="0" fillId="2" borderId="0" xfId="0" applyAlignment="1">
      <alignment vertical="center" wrapText="1"/>
    </xf>
    <xf numFmtId="3" fontId="0" fillId="2" borderId="0" xfId="0" applyAlignment="1">
      <alignment horizontal="left" vertical="center" wrapText="1"/>
    </xf>
    <xf numFmtId="3" fontId="0" fillId="19" borderId="0" xfId="0" applyFill="1">
      <alignment horizontal="left" vertical="center"/>
    </xf>
    <xf numFmtId="3" fontId="0" fillId="19" borderId="0" xfId="0" applyFill="1" applyAlignment="1">
      <alignment horizontal="center" vertical="center"/>
    </xf>
    <xf numFmtId="3" fontId="0" fillId="2" borderId="19" xfId="0" applyBorder="1">
      <alignment horizontal="left" vertical="center"/>
    </xf>
    <xf numFmtId="3" fontId="0" fillId="2" borderId="20" xfId="0" applyBorder="1">
      <alignment horizontal="left" vertical="center"/>
    </xf>
    <xf numFmtId="3" fontId="0" fillId="2" borderId="20" xfId="0" applyBorder="1" applyAlignment="1">
      <alignment horizontal="center" vertical="center"/>
    </xf>
    <xf numFmtId="3" fontId="0" fillId="2" borderId="21" xfId="0" applyBorder="1">
      <alignment horizontal="left" vertical="center"/>
    </xf>
    <xf numFmtId="3" fontId="0" fillId="2" borderId="22" xfId="0" applyBorder="1">
      <alignment horizontal="left" vertical="center"/>
    </xf>
    <xf numFmtId="3" fontId="0" fillId="2" borderId="23" xfId="0" applyBorder="1">
      <alignment horizontal="left" vertical="center"/>
    </xf>
    <xf numFmtId="3" fontId="0" fillId="2" borderId="0" xfId="0" applyAlignment="1">
      <alignment horizontal="center" vertical="center"/>
    </xf>
    <xf numFmtId="3" fontId="0" fillId="19" borderId="0" xfId="0" applyFill="1" applyAlignment="1">
      <alignment horizontal="left" vertical="center" wrapText="1"/>
    </xf>
    <xf numFmtId="3" fontId="0" fillId="2" borderId="22" xfId="0" applyBorder="1" applyAlignment="1">
      <alignment horizontal="left" vertical="center" wrapText="1"/>
    </xf>
    <xf numFmtId="3" fontId="0" fillId="2" borderId="23" xfId="0" applyBorder="1" applyAlignment="1">
      <alignment horizontal="left" vertical="center" wrapText="1"/>
    </xf>
    <xf numFmtId="0" fontId="29" fillId="2" borderId="0" xfId="52" applyFont="1" applyFill="1" applyBorder="1" applyAlignment="1">
      <alignment horizontal="center" vertical="center" wrapText="1"/>
    </xf>
    <xf numFmtId="49" fontId="31" fillId="2" borderId="0" xfId="25" applyNumberFormat="1" applyFont="1" applyBorder="1" applyAlignment="1">
      <alignment horizontal="left" vertical="center" wrapText="1"/>
    </xf>
    <xf numFmtId="3" fontId="0" fillId="2" borderId="24" xfId="0" applyBorder="1">
      <alignment horizontal="left" vertical="center"/>
    </xf>
    <xf numFmtId="3" fontId="0" fillId="2" borderId="25" xfId="0" applyBorder="1">
      <alignment horizontal="left" vertical="center"/>
    </xf>
    <xf numFmtId="3" fontId="0" fillId="2" borderId="25" xfId="0" applyBorder="1" applyAlignment="1">
      <alignment horizontal="center" vertical="center"/>
    </xf>
    <xf numFmtId="3" fontId="0" fillId="2" borderId="26" xfId="0" applyBorder="1">
      <alignment horizontal="left" vertical="center"/>
    </xf>
    <xf numFmtId="3" fontId="0" fillId="19" borderId="0" xfId="0" applyFill="1" applyAlignment="1">
      <alignment horizontal="center" vertical="center" wrapText="1"/>
    </xf>
    <xf numFmtId="0" fontId="0" fillId="2" borderId="0" xfId="0" applyNumberFormat="1">
      <alignment horizontal="left" vertical="center"/>
    </xf>
    <xf numFmtId="164" fontId="0" fillId="2" borderId="0" xfId="0" applyNumberFormat="1">
      <alignment horizontal="left" vertical="center"/>
    </xf>
    <xf numFmtId="165" fontId="0" fillId="2" borderId="0" xfId="0" applyNumberFormat="1">
      <alignment horizontal="left" vertical="center"/>
    </xf>
    <xf numFmtId="3" fontId="0" fillId="2" borderId="0" xfId="0" applyAlignment="1">
      <alignment horizontal="center" vertical="center" wrapText="1"/>
    </xf>
    <xf numFmtId="3" fontId="0" fillId="2" borderId="30" xfId="0" applyBorder="1">
      <alignment horizontal="left" vertical="center"/>
    </xf>
    <xf numFmtId="3" fontId="0" fillId="2" borderId="31" xfId="0" applyBorder="1">
      <alignment horizontal="left" vertical="center"/>
    </xf>
    <xf numFmtId="3" fontId="0" fillId="2" borderId="32" xfId="0" applyBorder="1">
      <alignment horizontal="left" vertical="center"/>
    </xf>
    <xf numFmtId="3" fontId="30" fillId="2" borderId="34" xfId="2" applyFont="1" applyBorder="1">
      <alignment horizontal="left" vertical="center"/>
    </xf>
    <xf numFmtId="3" fontId="30" fillId="2" borderId="34" xfId="2" applyFont="1" applyBorder="1" applyAlignment="1">
      <alignment horizontal="center" vertical="center"/>
    </xf>
    <xf numFmtId="3" fontId="0" fillId="2" borderId="35" xfId="0" applyBorder="1">
      <alignment horizontal="left" vertical="center"/>
    </xf>
    <xf numFmtId="3" fontId="38" fillId="2" borderId="34" xfId="2" applyFont="1" applyBorder="1">
      <alignment horizontal="left" vertical="center"/>
    </xf>
    <xf numFmtId="3" fontId="0" fillId="19" borderId="0" xfId="0" applyFill="1" applyAlignment="1">
      <alignment horizontal="left" wrapText="1"/>
    </xf>
    <xf numFmtId="3" fontId="0" fillId="2" borderId="22" xfId="0" applyBorder="1" applyAlignment="1">
      <alignment horizontal="left" wrapText="1"/>
    </xf>
    <xf numFmtId="3" fontId="0" fillId="2" borderId="0" xfId="0" applyAlignment="1">
      <alignment horizontal="left" wrapText="1"/>
    </xf>
    <xf numFmtId="3" fontId="0" fillId="2" borderId="23" xfId="0" applyBorder="1" applyAlignment="1">
      <alignment horizontal="left" wrapText="1"/>
    </xf>
    <xf numFmtId="3" fontId="0" fillId="2" borderId="22" xfId="0" applyBorder="1" applyAlignment="1">
      <alignment horizontal="center" vertical="center" wrapText="1"/>
    </xf>
    <xf numFmtId="3" fontId="0" fillId="2" borderId="23" xfId="0" applyBorder="1" applyAlignment="1">
      <alignment horizontal="center" vertical="center" wrapText="1"/>
    </xf>
    <xf numFmtId="0" fontId="36" fillId="21" borderId="36" xfId="53" applyFont="1" applyFill="1" applyBorder="1" applyAlignment="1">
      <alignment horizontal="center" vertical="center" wrapText="1"/>
    </xf>
    <xf numFmtId="0" fontId="36" fillId="21" borderId="37" xfId="53" applyFont="1" applyFill="1" applyBorder="1" applyAlignment="1">
      <alignment horizontal="center" vertical="center" wrapText="1"/>
    </xf>
    <xf numFmtId="0" fontId="33" fillId="21" borderId="38" xfId="52" applyFont="1" applyFill="1" applyBorder="1" applyAlignment="1">
      <alignment horizontal="center" vertical="center" wrapText="1"/>
    </xf>
    <xf numFmtId="3" fontId="34" fillId="2" borderId="39" xfId="0" applyFont="1" applyBorder="1" applyAlignment="1">
      <alignment horizontal="left" vertical="center" wrapText="1"/>
    </xf>
    <xf numFmtId="0" fontId="33" fillId="21" borderId="38" xfId="52" applyFont="1" applyFill="1" applyBorder="1" applyAlignment="1">
      <alignment horizontal="center" wrapText="1"/>
    </xf>
    <xf numFmtId="49" fontId="37" fillId="2" borderId="39" xfId="25" applyNumberFormat="1" applyFont="1" applyBorder="1" applyAlignment="1">
      <alignment horizontal="left" vertical="center" wrapText="1"/>
    </xf>
    <xf numFmtId="3" fontId="34" fillId="2" borderId="39" xfId="0" applyFont="1" applyBorder="1" applyAlignment="1">
      <alignment vertical="center"/>
    </xf>
    <xf numFmtId="3" fontId="35" fillId="2" borderId="39" xfId="0" applyFont="1" applyBorder="1" applyAlignment="1">
      <alignment vertical="center"/>
    </xf>
    <xf numFmtId="3" fontId="34" fillId="2" borderId="39" xfId="0" applyFont="1" applyBorder="1">
      <alignment horizontal="left" vertical="center"/>
    </xf>
    <xf numFmtId="0" fontId="36" fillId="21" borderId="38" xfId="52" applyFont="1" applyFill="1" applyBorder="1" applyAlignment="1">
      <alignment horizontal="center" vertical="center" wrapText="1"/>
    </xf>
    <xf numFmtId="3" fontId="0" fillId="2" borderId="40" xfId="0" applyBorder="1">
      <alignment horizontal="left" vertical="center"/>
    </xf>
    <xf numFmtId="3" fontId="34" fillId="2" borderId="42" xfId="0" applyFont="1" applyBorder="1">
      <alignment horizontal="left" vertical="center"/>
    </xf>
    <xf numFmtId="3" fontId="0" fillId="2" borderId="33" xfId="0" applyBorder="1" applyAlignment="1">
      <alignment horizontal="center" vertical="center"/>
    </xf>
    <xf numFmtId="3" fontId="38" fillId="2" borderId="47" xfId="2" applyFont="1" applyBorder="1">
      <alignment horizontal="left" vertical="center"/>
    </xf>
    <xf numFmtId="0" fontId="30" fillId="2" borderId="47" xfId="1" applyFont="1" applyBorder="1" applyAlignment="1">
      <alignment horizontal="center" vertical="center"/>
    </xf>
    <xf numFmtId="0" fontId="33" fillId="21" borderId="49" xfId="52" applyFont="1" applyFill="1" applyBorder="1" applyAlignment="1">
      <alignment horizontal="center" vertical="center" wrapText="1"/>
    </xf>
    <xf numFmtId="0" fontId="36" fillId="21" borderId="49" xfId="52" applyFont="1" applyFill="1" applyBorder="1" applyAlignment="1">
      <alignment horizontal="center" vertical="center" wrapText="1"/>
    </xf>
    <xf numFmtId="3" fontId="34" fillId="2" borderId="50" xfId="0" applyFont="1" applyBorder="1" applyAlignment="1">
      <alignment vertical="center"/>
    </xf>
    <xf numFmtId="0" fontId="39" fillId="22" borderId="48" xfId="53" applyFont="1" applyFill="1" applyBorder="1" applyAlignment="1">
      <alignment vertical="center" wrapText="1"/>
    </xf>
    <xf numFmtId="0" fontId="39" fillId="22" borderId="0" xfId="53" applyFont="1" applyFill="1" applyBorder="1" applyAlignment="1">
      <alignment vertical="center" wrapText="1"/>
    </xf>
    <xf numFmtId="0" fontId="39" fillId="22" borderId="53" xfId="53" applyFont="1" applyFill="1" applyBorder="1" applyAlignment="1">
      <alignment vertical="center" wrapText="1"/>
    </xf>
    <xf numFmtId="0" fontId="39" fillId="22" borderId="54" xfId="53" applyFont="1" applyFill="1" applyBorder="1" applyAlignment="1">
      <alignment vertical="center" wrapText="1"/>
    </xf>
    <xf numFmtId="0" fontId="39" fillId="22" borderId="55" xfId="53" applyFont="1" applyFill="1" applyBorder="1" applyAlignment="1">
      <alignment vertical="center" wrapText="1"/>
    </xf>
    <xf numFmtId="0" fontId="30" fillId="2" borderId="47" xfId="1" applyFont="1" applyBorder="1" applyAlignment="1">
      <alignment horizontal="right" vertical="center"/>
    </xf>
    <xf numFmtId="0" fontId="39" fillId="22" borderId="56" xfId="53" applyFont="1" applyFill="1" applyBorder="1" applyAlignment="1">
      <alignment vertical="center" wrapText="1"/>
    </xf>
    <xf numFmtId="3" fontId="34" fillId="0" borderId="39" xfId="0" applyFont="1" applyFill="1" applyBorder="1" applyAlignment="1">
      <alignment horizontal="left" vertical="center" wrapText="1"/>
    </xf>
    <xf numFmtId="3" fontId="35" fillId="0" borderId="39" xfId="0" applyFont="1" applyFill="1" applyBorder="1" applyAlignment="1">
      <alignment vertical="center"/>
    </xf>
    <xf numFmtId="3" fontId="35" fillId="0" borderId="39" xfId="0" applyFont="1" applyFill="1" applyBorder="1" applyAlignment="1">
      <alignment vertical="center" wrapText="1"/>
    </xf>
    <xf numFmtId="3" fontId="34" fillId="0" borderId="39" xfId="0" applyFont="1" applyFill="1" applyBorder="1">
      <alignment horizontal="left" vertical="center"/>
    </xf>
    <xf numFmtId="3" fontId="0" fillId="24" borderId="59" xfId="0" applyFill="1" applyBorder="1">
      <alignment horizontal="left" vertical="center"/>
    </xf>
    <xf numFmtId="3" fontId="0" fillId="2" borderId="59" xfId="0" applyBorder="1">
      <alignment horizontal="left" vertical="center"/>
    </xf>
    <xf numFmtId="3" fontId="33" fillId="23" borderId="60" xfId="0" applyFont="1" applyFill="1" applyBorder="1" applyAlignment="1">
      <alignment horizontal="left" vertical="center" wrapText="1"/>
    </xf>
    <xf numFmtId="49" fontId="20" fillId="24" borderId="60" xfId="0" applyNumberFormat="1" applyFont="1" applyFill="1" applyBorder="1">
      <alignment horizontal="left" vertical="center"/>
    </xf>
    <xf numFmtId="49" fontId="20" fillId="2" borderId="60" xfId="0" applyNumberFormat="1" applyFont="1" applyBorder="1">
      <alignment horizontal="left" vertical="center"/>
    </xf>
    <xf numFmtId="3" fontId="29" fillId="23" borderId="60" xfId="0" applyFont="1" applyFill="1" applyBorder="1">
      <alignment horizontal="left" vertical="center"/>
    </xf>
    <xf numFmtId="3" fontId="0" fillId="24" borderId="60" xfId="0" applyFill="1" applyBorder="1">
      <alignment horizontal="left" vertical="center"/>
    </xf>
    <xf numFmtId="3" fontId="0" fillId="2" borderId="60" xfId="0" applyBorder="1">
      <alignment horizontal="left" vertical="center"/>
    </xf>
    <xf numFmtId="3" fontId="20" fillId="24" borderId="60" xfId="0" applyFont="1" applyFill="1" applyBorder="1">
      <alignment horizontal="left" vertical="center"/>
    </xf>
    <xf numFmtId="3" fontId="20" fillId="2" borderId="60" xfId="0" applyFont="1" applyBorder="1">
      <alignment horizontal="left" vertical="center"/>
    </xf>
    <xf numFmtId="0" fontId="28" fillId="21" borderId="61" xfId="52" applyFont="1" applyFill="1" applyBorder="1" applyAlignment="1">
      <alignment horizontal="center" vertical="center" wrapText="1"/>
    </xf>
    <xf numFmtId="14" fontId="40" fillId="2" borderId="62" xfId="0" applyNumberFormat="1" applyFont="1" applyBorder="1" applyAlignment="1" applyProtection="1">
      <alignment horizontal="center" vertical="center" wrapText="1"/>
      <protection locked="0"/>
    </xf>
    <xf numFmtId="3" fontId="43" fillId="24" borderId="60" xfId="0" applyFont="1" applyFill="1" applyBorder="1">
      <alignment horizontal="left" vertical="center"/>
    </xf>
    <xf numFmtId="3" fontId="33" fillId="23" borderId="60" xfId="0" applyFont="1" applyFill="1" applyBorder="1">
      <alignment horizontal="left" vertical="center"/>
    </xf>
    <xf numFmtId="3" fontId="33" fillId="23" borderId="68" xfId="0" applyFont="1" applyFill="1" applyBorder="1">
      <alignment horizontal="left" vertical="center"/>
    </xf>
    <xf numFmtId="3" fontId="0" fillId="24" borderId="68" xfId="0" applyFill="1" applyBorder="1">
      <alignment horizontal="left" vertical="center"/>
    </xf>
    <xf numFmtId="3" fontId="0" fillId="2" borderId="68" xfId="0" applyBorder="1">
      <alignment horizontal="left" vertical="center"/>
    </xf>
    <xf numFmtId="0" fontId="33" fillId="21" borderId="66" xfId="52" applyFont="1" applyFill="1" applyBorder="1" applyAlignment="1">
      <alignment horizontal="center" vertical="center" wrapText="1"/>
    </xf>
    <xf numFmtId="0" fontId="36" fillId="21" borderId="66" xfId="52" applyFont="1" applyFill="1" applyBorder="1" applyAlignment="1">
      <alignment horizontal="center" vertical="center" wrapText="1"/>
    </xf>
    <xf numFmtId="0" fontId="36" fillId="21" borderId="69" xfId="52" applyFont="1" applyFill="1" applyBorder="1" applyAlignment="1">
      <alignment horizontal="center" vertical="center" wrapText="1"/>
    </xf>
    <xf numFmtId="0" fontId="36" fillId="21" borderId="70" xfId="52" applyFont="1" applyFill="1" applyBorder="1" applyAlignment="1">
      <alignment horizontal="center" vertical="center" wrapText="1"/>
    </xf>
    <xf numFmtId="0" fontId="36" fillId="21" borderId="71" xfId="52" applyFont="1" applyFill="1" applyBorder="1" applyAlignment="1">
      <alignment horizontal="center" vertical="center" wrapText="1"/>
    </xf>
    <xf numFmtId="0" fontId="36" fillId="21" borderId="72" xfId="52" applyFont="1" applyFill="1" applyBorder="1" applyAlignment="1">
      <alignment horizontal="center" vertical="center" wrapText="1"/>
    </xf>
    <xf numFmtId="1" fontId="0" fillId="20" borderId="73" xfId="0" applyNumberFormat="1" applyFill="1" applyBorder="1" applyAlignment="1">
      <alignment horizontal="center" vertical="center"/>
    </xf>
    <xf numFmtId="0" fontId="0" fillId="20" borderId="73" xfId="0" applyNumberFormat="1" applyFill="1" applyBorder="1" applyAlignment="1">
      <alignment horizontal="center" vertical="center"/>
    </xf>
    <xf numFmtId="0" fontId="0" fillId="20" borderId="73" xfId="25" applyNumberFormat="1" applyFont="1" applyFill="1" applyBorder="1" applyAlignment="1">
      <alignment horizontal="center" vertical="center"/>
    </xf>
    <xf numFmtId="49" fontId="0" fillId="20" borderId="73" xfId="25" applyNumberFormat="1" applyFont="1" applyFill="1" applyBorder="1" applyAlignment="1">
      <alignment horizontal="center" vertical="center"/>
    </xf>
    <xf numFmtId="3" fontId="0" fillId="20" borderId="73" xfId="25" applyFont="1" applyFill="1" applyBorder="1" applyAlignment="1">
      <alignment horizontal="center" vertical="center"/>
    </xf>
    <xf numFmtId="49" fontId="0" fillId="20" borderId="73" xfId="0" applyNumberFormat="1" applyFill="1" applyBorder="1" applyAlignment="1">
      <alignment horizontal="center" vertical="center"/>
    </xf>
    <xf numFmtId="166" fontId="0" fillId="20" borderId="73" xfId="25" applyNumberFormat="1" applyFont="1" applyFill="1" applyBorder="1" applyAlignment="1">
      <alignment horizontal="center" vertical="center"/>
    </xf>
    <xf numFmtId="165" fontId="0" fillId="20" borderId="73" xfId="25" applyNumberFormat="1" applyFont="1" applyFill="1" applyBorder="1" applyAlignment="1">
      <alignment horizontal="center" vertical="center"/>
    </xf>
    <xf numFmtId="14" fontId="0" fillId="20" borderId="73" xfId="25" applyNumberFormat="1" applyFont="1" applyFill="1" applyBorder="1" applyAlignment="1">
      <alignment horizontal="center" vertical="center"/>
    </xf>
    <xf numFmtId="166" fontId="0" fillId="20" borderId="74" xfId="25" applyNumberFormat="1" applyFont="1" applyFill="1" applyBorder="1" applyAlignment="1">
      <alignment horizontal="center" vertical="center"/>
    </xf>
    <xf numFmtId="3" fontId="0" fillId="20" borderId="74" xfId="25" applyFont="1" applyFill="1" applyBorder="1" applyAlignment="1">
      <alignment horizontal="center" vertical="center"/>
    </xf>
    <xf numFmtId="14" fontId="0" fillId="20" borderId="58" xfId="25" applyNumberFormat="1" applyFont="1" applyFill="1" applyBorder="1" applyAlignment="1">
      <alignment horizontal="center" vertical="center"/>
    </xf>
    <xf numFmtId="1" fontId="0" fillId="20" borderId="29" xfId="0" applyNumberFormat="1" applyFill="1" applyBorder="1" applyAlignment="1">
      <alignment horizontal="center" vertical="center"/>
    </xf>
    <xf numFmtId="0" fontId="0" fillId="20" borderId="29" xfId="0" applyNumberFormat="1" applyFill="1" applyBorder="1" applyAlignment="1">
      <alignment horizontal="center" vertical="center"/>
    </xf>
    <xf numFmtId="0" fontId="0" fillId="20" borderId="29" xfId="25" applyNumberFormat="1" applyFont="1" applyFill="1" applyBorder="1" applyAlignment="1">
      <alignment horizontal="center" vertical="center"/>
    </xf>
    <xf numFmtId="49" fontId="0" fillId="20" borderId="29" xfId="25" applyNumberFormat="1" applyFont="1" applyFill="1" applyBorder="1" applyAlignment="1">
      <alignment horizontal="center" vertical="center"/>
    </xf>
    <xf numFmtId="3" fontId="0" fillId="20" borderId="29" xfId="25" applyFont="1" applyFill="1" applyBorder="1" applyAlignment="1">
      <alignment horizontal="center" vertical="center"/>
    </xf>
    <xf numFmtId="49" fontId="0" fillId="20" borderId="29" xfId="0" applyNumberFormat="1" applyFill="1" applyBorder="1" applyAlignment="1">
      <alignment horizontal="center" vertical="center"/>
    </xf>
    <xf numFmtId="166" fontId="0" fillId="20" borderId="29" xfId="25" applyNumberFormat="1" applyFont="1" applyFill="1" applyBorder="1" applyAlignment="1">
      <alignment horizontal="center" vertical="center"/>
    </xf>
    <xf numFmtId="165" fontId="0" fillId="20" borderId="29" xfId="25" applyNumberFormat="1" applyFont="1" applyFill="1" applyBorder="1" applyAlignment="1">
      <alignment horizontal="center" vertical="center"/>
    </xf>
    <xf numFmtId="14" fontId="0" fillId="20" borderId="29" xfId="25" applyNumberFormat="1" applyFont="1" applyFill="1" applyBorder="1" applyAlignment="1">
      <alignment horizontal="center" vertical="center"/>
    </xf>
    <xf numFmtId="166" fontId="0" fillId="20" borderId="75" xfId="25" applyNumberFormat="1" applyFont="1" applyFill="1" applyBorder="1" applyAlignment="1">
      <alignment horizontal="center" vertical="center"/>
    </xf>
    <xf numFmtId="3" fontId="0" fillId="20" borderId="75" xfId="25" applyFont="1" applyFill="1" applyBorder="1" applyAlignment="1">
      <alignment horizontal="center" vertical="center"/>
    </xf>
    <xf numFmtId="14" fontId="0" fillId="20" borderId="57" xfId="25" applyNumberFormat="1" applyFont="1" applyFill="1" applyBorder="1" applyAlignment="1">
      <alignment horizontal="center" vertical="center"/>
    </xf>
    <xf numFmtId="0" fontId="36" fillId="21" borderId="76" xfId="52" applyFont="1" applyFill="1" applyBorder="1" applyAlignment="1">
      <alignment horizontal="center" vertical="center" wrapText="1"/>
    </xf>
    <xf numFmtId="49" fontId="0" fillId="20" borderId="74" xfId="25" applyNumberFormat="1" applyFont="1" applyFill="1" applyBorder="1" applyAlignment="1">
      <alignment horizontal="center" vertical="center"/>
    </xf>
    <xf numFmtId="14" fontId="0" fillId="20" borderId="77" xfId="25" applyNumberFormat="1" applyFont="1" applyFill="1" applyBorder="1" applyAlignment="1">
      <alignment horizontal="center" vertical="center"/>
    </xf>
    <xf numFmtId="14" fontId="0" fillId="20" borderId="77" xfId="25" applyNumberFormat="1" applyFont="1" applyFill="1" applyBorder="1" applyAlignment="1">
      <alignment horizontal="right" vertical="center"/>
    </xf>
    <xf numFmtId="3" fontId="0" fillId="20" borderId="73" xfId="25" applyFont="1" applyFill="1" applyBorder="1" applyAlignment="1">
      <alignment horizontal="left" vertical="center"/>
    </xf>
    <xf numFmtId="0" fontId="0" fillId="20" borderId="73" xfId="25" applyNumberFormat="1" applyFont="1" applyFill="1" applyBorder="1" applyAlignment="1">
      <alignment horizontal="left" vertical="center"/>
    </xf>
    <xf numFmtId="49" fontId="0" fillId="20" borderId="73" xfId="25" applyNumberFormat="1" applyFont="1" applyFill="1" applyBorder="1" applyAlignment="1">
      <alignment horizontal="left" vertical="center"/>
    </xf>
    <xf numFmtId="166" fontId="0" fillId="20" borderId="73" xfId="25" applyNumberFormat="1" applyFont="1" applyFill="1" applyBorder="1" applyAlignment="1">
      <alignment horizontal="left" vertical="center"/>
    </xf>
    <xf numFmtId="14" fontId="0" fillId="20" borderId="73" xfId="25" applyNumberFormat="1" applyFont="1" applyFill="1" applyBorder="1" applyAlignment="1">
      <alignment horizontal="left" vertical="center"/>
    </xf>
    <xf numFmtId="49" fontId="0" fillId="20" borderId="74" xfId="25" applyNumberFormat="1" applyFont="1" applyFill="1" applyBorder="1" applyAlignment="1">
      <alignment horizontal="left" vertical="center"/>
    </xf>
    <xf numFmtId="3" fontId="0" fillId="20" borderId="73" xfId="0" applyFill="1" applyBorder="1" applyAlignment="1"/>
    <xf numFmtId="0" fontId="0" fillId="20" borderId="73" xfId="0" applyNumberFormat="1" applyFill="1" applyBorder="1" applyAlignment="1"/>
    <xf numFmtId="49" fontId="0" fillId="20" borderId="73" xfId="0" applyNumberFormat="1" applyFill="1" applyBorder="1" applyAlignment="1"/>
    <xf numFmtId="3" fontId="0" fillId="20" borderId="73" xfId="25" applyFont="1" applyFill="1" applyBorder="1" applyAlignment="1">
      <alignment horizontal="right" vertical="center"/>
    </xf>
    <xf numFmtId="0" fontId="0" fillId="20" borderId="73" xfId="25" applyNumberFormat="1" applyFont="1" applyFill="1" applyBorder="1" applyAlignment="1">
      <alignment horizontal="right" vertical="center"/>
    </xf>
    <xf numFmtId="1" fontId="0" fillId="20" borderId="29" xfId="0" applyNumberFormat="1" applyFill="1" applyBorder="1">
      <alignment horizontal="left" vertical="center"/>
    </xf>
    <xf numFmtId="3" fontId="0" fillId="20" borderId="29" xfId="0" applyFill="1" applyBorder="1" applyAlignment="1"/>
    <xf numFmtId="0" fontId="0" fillId="20" borderId="29" xfId="0" applyNumberFormat="1" applyFill="1" applyBorder="1" applyAlignment="1"/>
    <xf numFmtId="49" fontId="0" fillId="20" borderId="29" xfId="0" applyNumberFormat="1" applyFill="1" applyBorder="1" applyAlignment="1"/>
    <xf numFmtId="3" fontId="0" fillId="20" borderId="29" xfId="0" applyFill="1" applyBorder="1">
      <alignment horizontal="left" vertical="center"/>
    </xf>
    <xf numFmtId="0" fontId="0" fillId="20" borderId="29" xfId="0" applyNumberFormat="1" applyFill="1" applyBorder="1">
      <alignment horizontal="left" vertical="center"/>
    </xf>
    <xf numFmtId="49" fontId="0" fillId="20" borderId="29" xfId="25" applyNumberFormat="1" applyFont="1" applyFill="1" applyBorder="1" applyAlignment="1">
      <alignment horizontal="left" vertical="center"/>
    </xf>
    <xf numFmtId="166" fontId="0" fillId="20" borderId="29" xfId="25" applyNumberFormat="1" applyFont="1" applyFill="1" applyBorder="1" applyAlignment="1">
      <alignment horizontal="left" vertical="center"/>
    </xf>
    <xf numFmtId="14" fontId="0" fillId="20" borderId="29" xfId="25" applyNumberFormat="1" applyFont="1" applyFill="1" applyBorder="1" applyAlignment="1">
      <alignment horizontal="left" vertical="center"/>
    </xf>
    <xf numFmtId="49" fontId="0" fillId="20" borderId="75" xfId="25" applyNumberFormat="1" applyFont="1" applyFill="1" applyBorder="1" applyAlignment="1">
      <alignment horizontal="left" vertical="center"/>
    </xf>
    <xf numFmtId="3" fontId="0" fillId="20" borderId="29" xfId="25" applyFont="1" applyFill="1" applyBorder="1" applyAlignment="1">
      <alignment horizontal="left" vertical="center"/>
    </xf>
    <xf numFmtId="3" fontId="34" fillId="2" borderId="50" xfId="0" applyFont="1" applyBorder="1" applyAlignment="1">
      <alignment vertical="center" wrapText="1"/>
    </xf>
    <xf numFmtId="1" fontId="0" fillId="20" borderId="73" xfId="0" applyNumberFormat="1" applyFill="1" applyBorder="1" applyAlignment="1">
      <alignment horizontal="center" vertical="center" wrapText="1"/>
    </xf>
    <xf numFmtId="3" fontId="22" fillId="20" borderId="74" xfId="25" applyFill="1" applyBorder="1" applyAlignment="1">
      <alignment horizontal="center" vertical="center"/>
    </xf>
    <xf numFmtId="3" fontId="45" fillId="2" borderId="42" xfId="50" applyFont="1" applyBorder="1" applyAlignment="1">
      <alignment horizontal="left" vertical="center"/>
    </xf>
    <xf numFmtId="3" fontId="34" fillId="2" borderId="0" xfId="0" applyFont="1">
      <alignment horizontal="left" vertical="center"/>
    </xf>
    <xf numFmtId="3" fontId="45" fillId="2" borderId="40" xfId="50" applyFont="1" applyBorder="1" applyAlignment="1">
      <alignment horizontal="left" vertical="center"/>
    </xf>
    <xf numFmtId="3" fontId="34" fillId="2" borderId="46" xfId="0" applyFont="1" applyBorder="1">
      <alignment horizontal="left" vertical="center"/>
    </xf>
    <xf numFmtId="3" fontId="45" fillId="2" borderId="41" xfId="50" applyFont="1" applyBorder="1" applyAlignment="1">
      <alignment horizontal="left" vertical="center"/>
    </xf>
    <xf numFmtId="1" fontId="0" fillId="20" borderId="29" xfId="0" applyNumberFormat="1" applyFill="1" applyBorder="1" applyAlignment="1">
      <alignment horizontal="center" vertical="center" wrapText="1"/>
    </xf>
    <xf numFmtId="49" fontId="22" fillId="20" borderId="29" xfId="25" applyNumberFormat="1" applyFill="1" applyBorder="1" applyAlignment="1">
      <alignment horizontal="center" vertical="center"/>
    </xf>
    <xf numFmtId="3" fontId="22" fillId="20" borderId="75" xfId="25" applyFill="1" applyBorder="1" applyAlignment="1">
      <alignment horizontal="center" vertical="center"/>
    </xf>
    <xf numFmtId="3" fontId="22" fillId="20" borderId="29" xfId="25" applyFill="1" applyBorder="1" applyAlignment="1">
      <alignment horizontal="center" vertical="center"/>
    </xf>
    <xf numFmtId="0" fontId="22" fillId="20" borderId="29" xfId="25" applyNumberFormat="1" applyFill="1" applyBorder="1" applyAlignment="1">
      <alignment horizontal="center" vertical="center"/>
    </xf>
    <xf numFmtId="0" fontId="36" fillId="21" borderId="43" xfId="52" applyFont="1" applyFill="1" applyBorder="1" applyAlignment="1">
      <alignment horizontal="center" vertical="center" wrapText="1"/>
    </xf>
    <xf numFmtId="0" fontId="36" fillId="21" borderId="44" xfId="52" applyFont="1" applyFill="1" applyBorder="1" applyAlignment="1">
      <alignment horizontal="center" vertical="center" wrapText="1"/>
    </xf>
    <xf numFmtId="0" fontId="36" fillId="21" borderId="45" xfId="52" applyFont="1" applyFill="1" applyBorder="1" applyAlignment="1">
      <alignment horizontal="center" vertical="center" wrapText="1"/>
    </xf>
    <xf numFmtId="0" fontId="36" fillId="21" borderId="65" xfId="52" applyFont="1" applyFill="1" applyBorder="1" applyAlignment="1">
      <alignment horizontal="center" vertical="top" wrapText="1"/>
    </xf>
    <xf numFmtId="0" fontId="36" fillId="21" borderId="66" xfId="52" applyFont="1" applyFill="1" applyBorder="1" applyAlignment="1">
      <alignment horizontal="center" vertical="top" wrapText="1"/>
    </xf>
    <xf numFmtId="0" fontId="36" fillId="21" borderId="67" xfId="52" applyFont="1" applyFill="1" applyBorder="1" applyAlignment="1">
      <alignment horizontal="center" vertical="top" wrapText="1"/>
    </xf>
    <xf numFmtId="49" fontId="40" fillId="2" borderId="63" xfId="25" applyNumberFormat="1" applyFont="1" applyBorder="1" applyAlignment="1">
      <alignment horizontal="left" vertical="top" wrapText="1"/>
    </xf>
    <xf numFmtId="49" fontId="40" fillId="2" borderId="64" xfId="25" applyNumberFormat="1" applyFont="1" applyBorder="1" applyAlignment="1">
      <alignment horizontal="left" vertical="top" wrapText="1"/>
    </xf>
    <xf numFmtId="49" fontId="0" fillId="2" borderId="27" xfId="25" applyNumberFormat="1" applyFont="1" applyBorder="1" applyAlignment="1">
      <alignment horizontal="left" vertical="center" wrapText="1"/>
    </xf>
    <xf numFmtId="49" fontId="0" fillId="2" borderId="28" xfId="25" applyNumberFormat="1" applyFont="1" applyBorder="1" applyAlignment="1">
      <alignment horizontal="left" vertical="center" wrapText="1"/>
    </xf>
    <xf numFmtId="49" fontId="40" fillId="2" borderId="27" xfId="25" applyNumberFormat="1" applyFont="1" applyBorder="1" applyAlignment="1">
      <alignment horizontal="left" vertical="center" wrapText="1"/>
    </xf>
    <xf numFmtId="49" fontId="40" fillId="2" borderId="28" xfId="25" applyNumberFormat="1" applyFont="1" applyBorder="1" applyAlignment="1">
      <alignment horizontal="left" vertical="center" wrapText="1"/>
    </xf>
    <xf numFmtId="0" fontId="33" fillId="21" borderId="38" xfId="52" applyFont="1" applyFill="1" applyBorder="1" applyAlignment="1">
      <alignment horizontal="center" vertical="center" wrapText="1"/>
    </xf>
    <xf numFmtId="0" fontId="39" fillId="22" borderId="38" xfId="53" applyFont="1" applyFill="1" applyBorder="1" applyAlignment="1">
      <alignment horizontal="center" vertical="center" wrapText="1"/>
    </xf>
    <xf numFmtId="0" fontId="39" fillId="22" borderId="39" xfId="53" applyFont="1" applyFill="1" applyBorder="1" applyAlignment="1">
      <alignment horizontal="center" vertical="center" wrapText="1"/>
    </xf>
    <xf numFmtId="0" fontId="39" fillId="22" borderId="51" xfId="53" applyFont="1" applyFill="1" applyBorder="1" applyAlignment="1">
      <alignment horizontal="center" vertical="center" wrapText="1"/>
    </xf>
    <xf numFmtId="0" fontId="39" fillId="22" borderId="49" xfId="53" applyFont="1" applyFill="1" applyBorder="1" applyAlignment="1">
      <alignment horizontal="center" vertical="center" wrapText="1"/>
    </xf>
    <xf numFmtId="0" fontId="39" fillId="22" borderId="42" xfId="53" applyFont="1" applyFill="1" applyBorder="1" applyAlignment="1">
      <alignment horizontal="center" vertical="center" wrapText="1"/>
    </xf>
    <xf numFmtId="0" fontId="39" fillId="22" borderId="52" xfId="53" applyFont="1" applyFill="1" applyBorder="1" applyAlignment="1">
      <alignment horizontal="center" vertical="center" wrapText="1"/>
    </xf>
    <xf numFmtId="0" fontId="37" fillId="22" borderId="38" xfId="53" applyFont="1" applyFill="1" applyBorder="1" applyAlignment="1">
      <alignment horizontal="center" vertical="center" wrapText="1"/>
    </xf>
    <xf numFmtId="0" fontId="37" fillId="22" borderId="51" xfId="53" applyFont="1" applyFill="1" applyBorder="1" applyAlignment="1">
      <alignment horizontal="center" vertical="center" wrapText="1"/>
    </xf>
  </cellXfs>
  <cellStyles count="58">
    <cellStyle name="20% - Accent1" xfId="10" builtinId="30" customBuiltin="1"/>
    <cellStyle name="20% - Accent2" xfId="14" builtinId="34" customBuiltin="1"/>
    <cellStyle name="20% - Accent3" xfId="18" builtinId="38" customBuiltin="1"/>
    <cellStyle name="20% - Accent4" xfId="22" builtinId="42" customBuiltin="1"/>
    <cellStyle name="20% - Accent5" xfId="30" builtinId="46" customBuiltin="1"/>
    <cellStyle name="20% - Accent6" xfId="34" builtinId="50" customBuiltin="1"/>
    <cellStyle name="40% - Accent1" xfId="11" builtinId="31" customBuiltin="1"/>
    <cellStyle name="40% - Accent2" xfId="15" builtinId="35" customBuiltin="1"/>
    <cellStyle name="40% - Accent3" xfId="19" builtinId="39" customBuiltin="1"/>
    <cellStyle name="40% - Accent4" xfId="23" builtinId="43" customBuiltin="1"/>
    <cellStyle name="40% - Accent5" xfId="31" builtinId="47" customBuiltin="1"/>
    <cellStyle name="40% - Accent6" xfId="35" builtinId="51" customBuiltin="1"/>
    <cellStyle name="60% - Accent1" xfId="12" builtinId="32" hidden="1" customBuiltin="1"/>
    <cellStyle name="60% - Accent2" xfId="16" builtinId="36" hidden="1" customBuiltin="1"/>
    <cellStyle name="60% - Accent3" xfId="20" builtinId="40" hidden="1" customBuiltin="1"/>
    <cellStyle name="60% - Accent4" xfId="24" builtinId="44" hidden="1" customBuiltin="1"/>
    <cellStyle name="60% - Accent5" xfId="32" builtinId="48" hidden="1" customBuiltin="1"/>
    <cellStyle name="60% - Accent6" xfId="36" builtinId="52" hidden="1" customBuiltin="1"/>
    <cellStyle name="Accent1" xfId="9" builtinId="29" customBuiltin="1"/>
    <cellStyle name="Accent2" xfId="13" builtinId="33" customBuiltin="1"/>
    <cellStyle name="Accent3" xfId="17" builtinId="37" customBuiltin="1"/>
    <cellStyle name="Accent4" xfId="21" builtinId="41" customBuiltin="1"/>
    <cellStyle name="Accent5" xfId="29" builtinId="45" hidden="1" customBuiltin="1"/>
    <cellStyle name="Accent6" xfId="33" builtinId="49" hidden="1" customBuiltin="1"/>
    <cellStyle name="Bad" xfId="44" builtinId="27" hidden="1"/>
    <cellStyle name="Calculation" xfId="6" builtinId="22" hidden="1" customBuiltin="1"/>
    <cellStyle name="Calculation - Change with Caution" xfId="27" xr:uid="{00000000-0005-0000-0000-00001A000000}"/>
    <cellStyle name="Calculation - Do not Change" xfId="26" xr:uid="{00000000-0005-0000-0000-00001B000000}"/>
    <cellStyle name="Cell not in use" xfId="41" xr:uid="{00000000-0005-0000-0000-00001C000000}"/>
    <cellStyle name="Check Cell" xfId="7" builtinId="23" customBuiltin="1"/>
    <cellStyle name="Column Header" xfId="53" xr:uid="{00000000-0005-0000-0000-00001E000000}"/>
    <cellStyle name="Data Table" xfId="25" xr:uid="{00000000-0005-0000-0000-00001F000000}"/>
    <cellStyle name="Description" xfId="38" xr:uid="{00000000-0005-0000-0000-000020000000}"/>
    <cellStyle name="Explanatory Text" xfId="49" builtinId="53" hidden="1"/>
    <cellStyle name="Good" xfId="43" builtinId="26" hidden="1"/>
    <cellStyle name="Heading 1" xfId="1" builtinId="16" customBuiltin="1"/>
    <cellStyle name="Heading 2" xfId="2" builtinId="17" customBuiltin="1"/>
    <cellStyle name="Heading 3" xfId="3" builtinId="18" customBuiltin="1"/>
    <cellStyle name="Heading 4" xfId="4" builtinId="19" customBuiltin="1"/>
    <cellStyle name="Hyperlink" xfId="40" builtinId="8" hidden="1"/>
    <cellStyle name="Hyperlink" xfId="50" builtinId="8" customBuiltin="1"/>
    <cellStyle name="Input" xfId="5" builtinId="20" customBuiltin="1"/>
    <cellStyle name="Link to Another File" xfId="51" xr:uid="{00000000-0005-0000-0000-00002A000000}"/>
    <cellStyle name="Link to This File" xfId="28" xr:uid="{00000000-0005-0000-0000-00002B000000}"/>
    <cellStyle name="Linked Cell" xfId="39" builtinId="24" hidden="1"/>
    <cellStyle name="Neutral" xfId="45" builtinId="28" hidden="1"/>
    <cellStyle name="Normal" xfId="0" builtinId="0" customBuiltin="1"/>
    <cellStyle name="Normal 2" xfId="55" xr:uid="{00000000-0005-0000-0000-00002F000000}"/>
    <cellStyle name="Normal 3" xfId="56" xr:uid="{00000000-0005-0000-0000-000030000000}"/>
    <cellStyle name="Normal 4" xfId="57" xr:uid="{00000000-0005-0000-0000-000031000000}"/>
    <cellStyle name="Normal 46" xfId="54" xr:uid="{00000000-0005-0000-0000-000032000000}"/>
    <cellStyle name="Note" xfId="48" builtinId="10" hidden="1"/>
    <cellStyle name="Output" xfId="46" builtinId="21" hidden="1"/>
    <cellStyle name="Output to another file" xfId="37" xr:uid="{00000000-0005-0000-0000-000035000000}"/>
    <cellStyle name="Row Header" xfId="52" xr:uid="{00000000-0005-0000-0000-000036000000}"/>
    <cellStyle name="Title" xfId="42" builtinId="15" hidden="1"/>
    <cellStyle name="Total" xfId="8" builtinId="25" customBuiltin="1"/>
    <cellStyle name="Warning Text" xfId="47" builtinId="11" hidden="1"/>
  </cellStyles>
  <dxfs count="0"/>
  <tableStyles count="0" defaultTableStyle="TableStyleMedium2" defaultPivotStyle="PivotStyleLight16"/>
  <colors>
    <mruColors>
      <color rgb="FF3C91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5300228</xdr:colOff>
      <xdr:row>3</xdr:row>
      <xdr:rowOff>21648</xdr:rowOff>
    </xdr:from>
    <xdr:ext cx="2487323" cy="1086412"/>
    <xdr:pic>
      <xdr:nvPicPr>
        <xdr:cNvPr id="2" name="Picture 1">
          <a:extLst>
            <a:ext uri="{FF2B5EF4-FFF2-40B4-BE49-F238E27FC236}">
              <a16:creationId xmlns:a16="http://schemas.microsoft.com/office/drawing/2014/main" id="{55F460BC-F01B-49DE-AC78-6E436C76CC5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62628" y="602673"/>
          <a:ext cx="2487323" cy="1086412"/>
        </a:xfrm>
        <a:prstGeom prst="rect">
          <a:avLst/>
        </a:prstGeom>
        <a:noFill/>
        <a:ln>
          <a:noFill/>
        </a:ln>
      </xdr:spPr>
    </xdr:pic>
    <xdr:clientData/>
  </xdr:oneCellAnchor>
</xdr:wsDr>
</file>

<file path=xl/theme/theme1.xml><?xml version="1.0" encoding="utf-8"?>
<a:theme xmlns:a="http://schemas.openxmlformats.org/drawingml/2006/main" name="Office Theme">
  <a:themeElements>
    <a:clrScheme name="Eunomia">
      <a:dk1>
        <a:sysClr val="windowText" lastClr="000000"/>
      </a:dk1>
      <a:lt1>
        <a:sysClr val="window" lastClr="FFFFFF"/>
      </a:lt1>
      <a:dk2>
        <a:srgbClr val="44546A"/>
      </a:dk2>
      <a:lt2>
        <a:srgbClr val="E7E6E6"/>
      </a:lt2>
      <a:accent1>
        <a:srgbClr val="00A79D"/>
      </a:accent1>
      <a:accent2>
        <a:srgbClr val="F15D25"/>
      </a:accent2>
      <a:accent3>
        <a:srgbClr val="8E2758"/>
      </a:accent3>
      <a:accent4>
        <a:srgbClr val="FAB816"/>
      </a:accent4>
      <a:accent5>
        <a:srgbClr val="2AA9E0"/>
      </a:accent5>
      <a:accent6>
        <a:srgbClr val="6E9D40"/>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energynetworks.org/operating-the-networks/whos-my-network-operator" TargetMode="External"/><Relationship Id="rId2" Type="http://schemas.openxmlformats.org/officeDocument/2006/relationships/hyperlink" Target="https://www.gtc-uk.co.uk/suppliers/electricity-generation/" TargetMode="External"/><Relationship Id="rId1" Type="http://schemas.openxmlformats.org/officeDocument/2006/relationships/hyperlink" Target="mailto:embedded.generation@gtc-uk.co.uk"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sheetPr>
  <dimension ref="A1:H49"/>
  <sheetViews>
    <sheetView showRowColHeaders="0" tabSelected="1" zoomScale="80" zoomScaleNormal="80" workbookViewId="0">
      <selection activeCell="E9" sqref="E9"/>
    </sheetView>
  </sheetViews>
  <sheetFormatPr defaultColWidth="0" defaultRowHeight="14.5" zeroHeight="1" x14ac:dyDescent="0.35"/>
  <cols>
    <col min="1" max="1" width="7.81640625" customWidth="1"/>
    <col min="2" max="3" width="2.81640625" customWidth="1"/>
    <col min="4" max="4" width="45.81640625" customWidth="1"/>
    <col min="5" max="5" width="115.453125" customWidth="1"/>
    <col min="6" max="6" width="2.81640625" customWidth="1"/>
    <col min="7" max="7" width="7.81640625" customWidth="1"/>
    <col min="8" max="8" width="9.1796875" hidden="1"/>
  </cols>
  <sheetData>
    <row r="1" spans="1:7" ht="15" thickBot="1" x14ac:dyDescent="0.4">
      <c r="A1" s="3"/>
      <c r="B1" s="3"/>
      <c r="C1" s="3"/>
      <c r="D1" s="4"/>
      <c r="E1" s="3"/>
      <c r="F1" s="3"/>
      <c r="G1" s="3"/>
    </row>
    <row r="2" spans="1:7" x14ac:dyDescent="0.35">
      <c r="A2" s="3"/>
      <c r="B2" s="5"/>
      <c r="C2" s="6"/>
      <c r="D2" s="7"/>
      <c r="E2" s="6"/>
      <c r="F2" s="8"/>
      <c r="G2" s="3"/>
    </row>
    <row r="3" spans="1:7" ht="15.5" thickBot="1" x14ac:dyDescent="0.4">
      <c r="A3" s="3"/>
      <c r="B3" s="9"/>
      <c r="C3" s="52" t="s">
        <v>3</v>
      </c>
      <c r="D3" s="53"/>
      <c r="E3" s="62" t="s">
        <v>262</v>
      </c>
      <c r="F3" s="10"/>
      <c r="G3" s="3"/>
    </row>
    <row r="4" spans="1:7" ht="15" thickTop="1" x14ac:dyDescent="0.35">
      <c r="A4" s="3"/>
      <c r="B4" s="9"/>
      <c r="D4" s="51"/>
      <c r="F4" s="10"/>
      <c r="G4" s="3"/>
    </row>
    <row r="5" spans="1:7" x14ac:dyDescent="0.35">
      <c r="A5" s="3"/>
      <c r="B5" s="9"/>
      <c r="C5" s="27"/>
      <c r="D5" s="78" t="s">
        <v>238</v>
      </c>
      <c r="E5" s="28"/>
      <c r="F5" s="10"/>
      <c r="G5" s="3"/>
    </row>
    <row r="6" spans="1:7" x14ac:dyDescent="0.35">
      <c r="A6" s="3"/>
      <c r="B6" s="9"/>
      <c r="D6" s="79">
        <v>45784</v>
      </c>
      <c r="F6" s="10"/>
      <c r="G6" s="3"/>
    </row>
    <row r="7" spans="1:7" x14ac:dyDescent="0.35">
      <c r="A7" s="3"/>
      <c r="B7" s="9"/>
      <c r="D7" s="11"/>
      <c r="F7" s="10"/>
      <c r="G7" s="3"/>
    </row>
    <row r="8" spans="1:7" x14ac:dyDescent="0.35">
      <c r="A8" s="3"/>
      <c r="B8" s="9"/>
      <c r="D8" s="11"/>
      <c r="F8" s="10"/>
      <c r="G8" s="3"/>
    </row>
    <row r="9" spans="1:7" x14ac:dyDescent="0.35">
      <c r="A9" s="3"/>
      <c r="B9" s="9"/>
      <c r="D9" s="11"/>
      <c r="F9" s="10"/>
      <c r="G9" s="3"/>
    </row>
    <row r="10" spans="1:7" x14ac:dyDescent="0.35">
      <c r="A10" s="3"/>
      <c r="B10" s="9"/>
      <c r="D10" s="11"/>
      <c r="F10" s="10"/>
      <c r="G10" s="3"/>
    </row>
    <row r="11" spans="1:7" x14ac:dyDescent="0.35">
      <c r="A11" s="3"/>
      <c r="B11" s="9"/>
      <c r="D11" s="11"/>
      <c r="F11" s="10"/>
      <c r="G11" s="3"/>
    </row>
    <row r="12" spans="1:7" ht="15.5" thickBot="1" x14ac:dyDescent="0.4">
      <c r="A12" s="3"/>
      <c r="B12" s="9"/>
      <c r="C12" s="32" t="s">
        <v>235</v>
      </c>
      <c r="D12" s="30"/>
      <c r="E12" s="29"/>
      <c r="F12" s="10"/>
      <c r="G12" s="3"/>
    </row>
    <row r="13" spans="1:7" ht="15.5" thickTop="1" thickBot="1" x14ac:dyDescent="0.4">
      <c r="A13" s="3"/>
      <c r="B13" s="9"/>
      <c r="D13" s="11"/>
      <c r="F13" s="10"/>
      <c r="G13" s="3"/>
    </row>
    <row r="14" spans="1:7" ht="277.5" customHeight="1" thickBot="1" x14ac:dyDescent="0.4">
      <c r="A14" s="3"/>
      <c r="B14" s="9"/>
      <c r="D14" s="160" t="s">
        <v>236</v>
      </c>
      <c r="E14" s="161"/>
      <c r="F14" s="10"/>
      <c r="G14" s="3"/>
    </row>
    <row r="15" spans="1:7" x14ac:dyDescent="0.35">
      <c r="A15" s="3"/>
      <c r="B15" s="9"/>
      <c r="D15" s="11"/>
      <c r="F15" s="10"/>
      <c r="G15" s="3"/>
    </row>
    <row r="16" spans="1:7" ht="15.5" thickBot="1" x14ac:dyDescent="0.4">
      <c r="A16" s="3"/>
      <c r="B16" s="9"/>
      <c r="C16" s="32" t="s">
        <v>237</v>
      </c>
      <c r="D16" s="30"/>
      <c r="E16" s="29"/>
      <c r="F16" s="10"/>
      <c r="G16" s="3"/>
    </row>
    <row r="17" spans="1:7" ht="15.5" thickTop="1" thickBot="1" x14ac:dyDescent="0.4">
      <c r="A17" s="3"/>
      <c r="B17" s="9"/>
      <c r="C17" s="31"/>
      <c r="D17" s="11"/>
      <c r="F17" s="10"/>
      <c r="G17" s="3"/>
    </row>
    <row r="18" spans="1:7" ht="14.9" customHeight="1" x14ac:dyDescent="0.35">
      <c r="A18" s="3"/>
      <c r="B18" s="9"/>
      <c r="D18" s="154" t="s">
        <v>29</v>
      </c>
      <c r="E18" s="145" t="s">
        <v>1119</v>
      </c>
      <c r="F18" s="10"/>
      <c r="G18" s="3"/>
    </row>
    <row r="19" spans="1:7" x14ac:dyDescent="0.35">
      <c r="A19" s="3"/>
      <c r="B19" s="9"/>
      <c r="D19" s="155"/>
      <c r="E19" s="50" t="s">
        <v>1115</v>
      </c>
      <c r="F19" s="10"/>
      <c r="G19" s="3"/>
    </row>
    <row r="20" spans="1:7" x14ac:dyDescent="0.35">
      <c r="A20" s="3"/>
      <c r="B20" s="9"/>
      <c r="D20" s="155"/>
      <c r="E20" s="50" t="s">
        <v>1116</v>
      </c>
      <c r="F20" s="10"/>
      <c r="G20" s="3"/>
    </row>
    <row r="21" spans="1:7" x14ac:dyDescent="0.35">
      <c r="A21" s="3"/>
      <c r="B21" s="9"/>
      <c r="D21" s="155"/>
      <c r="E21" s="50" t="s">
        <v>1063</v>
      </c>
      <c r="F21" s="10"/>
      <c r="G21" s="3"/>
    </row>
    <row r="22" spans="1:7" x14ac:dyDescent="0.35">
      <c r="A22" s="3"/>
      <c r="B22" s="9"/>
      <c r="D22" s="155"/>
      <c r="E22" s="50" t="s">
        <v>1117</v>
      </c>
      <c r="F22" s="10"/>
      <c r="G22" s="3"/>
    </row>
    <row r="23" spans="1:7" ht="15" thickBot="1" x14ac:dyDescent="0.4">
      <c r="A23" s="3"/>
      <c r="B23" s="9"/>
      <c r="D23" s="156"/>
      <c r="E23" s="146" t="s">
        <v>1114</v>
      </c>
      <c r="F23" s="10"/>
      <c r="G23" s="3"/>
    </row>
    <row r="24" spans="1:7" ht="15" thickBot="1" x14ac:dyDescent="0.4">
      <c r="A24" s="3"/>
      <c r="B24" s="9"/>
      <c r="D24" s="11"/>
      <c r="F24" s="10"/>
      <c r="G24" s="3"/>
    </row>
    <row r="25" spans="1:7" ht="14.9" customHeight="1" x14ac:dyDescent="0.35">
      <c r="A25" s="3"/>
      <c r="B25" s="9"/>
      <c r="D25" s="157" t="s">
        <v>244</v>
      </c>
      <c r="E25" s="147" t="s">
        <v>245</v>
      </c>
      <c r="F25" s="10"/>
      <c r="G25" s="3"/>
    </row>
    <row r="26" spans="1:7" x14ac:dyDescent="0.35">
      <c r="A26" s="3"/>
      <c r="B26" s="9"/>
      <c r="D26" s="158"/>
      <c r="E26" s="144" t="s">
        <v>243</v>
      </c>
      <c r="F26" s="10"/>
      <c r="G26" s="3"/>
    </row>
    <row r="27" spans="1:7" ht="15" thickBot="1" x14ac:dyDescent="0.4">
      <c r="A27" s="3"/>
      <c r="B27" s="9"/>
      <c r="D27" s="159"/>
      <c r="E27" s="49"/>
      <c r="F27" s="10"/>
      <c r="G27" s="3"/>
    </row>
    <row r="28" spans="1:7" ht="15" thickBot="1" x14ac:dyDescent="0.4">
      <c r="A28" s="3"/>
      <c r="B28" s="9"/>
      <c r="D28" s="11"/>
      <c r="F28" s="10"/>
      <c r="G28" s="3"/>
    </row>
    <row r="29" spans="1:7" ht="14.9" customHeight="1" x14ac:dyDescent="0.35">
      <c r="A29" s="3"/>
      <c r="B29" s="9"/>
      <c r="D29" s="154" t="s">
        <v>241</v>
      </c>
      <c r="E29" s="148" t="s">
        <v>1118</v>
      </c>
      <c r="F29" s="10"/>
      <c r="G29" s="3"/>
    </row>
    <row r="30" spans="1:7" x14ac:dyDescent="0.35">
      <c r="A30" s="3"/>
      <c r="B30" s="9"/>
      <c r="D30" s="155"/>
      <c r="E30" s="50"/>
      <c r="F30" s="10"/>
      <c r="G30" s="3"/>
    </row>
    <row r="31" spans="1:7" x14ac:dyDescent="0.35">
      <c r="A31" s="3"/>
      <c r="B31" s="9"/>
      <c r="D31" s="155"/>
      <c r="E31" s="50"/>
      <c r="F31" s="10"/>
      <c r="G31" s="3"/>
    </row>
    <row r="32" spans="1:7" x14ac:dyDescent="0.35">
      <c r="A32" s="3"/>
      <c r="B32" s="9"/>
      <c r="D32" s="155"/>
      <c r="E32" s="50"/>
      <c r="F32" s="10"/>
      <c r="G32" s="3"/>
    </row>
    <row r="33" spans="1:7" x14ac:dyDescent="0.35">
      <c r="A33" s="3"/>
      <c r="B33" s="9"/>
      <c r="D33" s="155"/>
      <c r="E33" s="50"/>
      <c r="F33" s="10"/>
      <c r="G33" s="3"/>
    </row>
    <row r="34" spans="1:7" ht="15" thickBot="1" x14ac:dyDescent="0.4">
      <c r="A34" s="3"/>
      <c r="B34" s="9"/>
      <c r="D34" s="156"/>
      <c r="E34" s="49"/>
      <c r="F34" s="10"/>
      <c r="G34" s="3"/>
    </row>
    <row r="35" spans="1:7" x14ac:dyDescent="0.35">
      <c r="A35" s="3"/>
      <c r="B35" s="9"/>
      <c r="D35" s="11"/>
      <c r="F35" s="10"/>
      <c r="G35" s="3"/>
    </row>
    <row r="36" spans="1:7" ht="15" thickBot="1" x14ac:dyDescent="0.4">
      <c r="A36" s="3"/>
      <c r="B36" s="17"/>
      <c r="C36" s="18"/>
      <c r="D36" s="19"/>
      <c r="E36" s="18"/>
      <c r="F36" s="20"/>
      <c r="G36" s="3"/>
    </row>
    <row r="37" spans="1:7" x14ac:dyDescent="0.35">
      <c r="A37" s="3"/>
      <c r="B37" s="3"/>
      <c r="C37" s="3"/>
      <c r="D37" s="4"/>
      <c r="E37" s="3"/>
      <c r="F37" s="3"/>
      <c r="G37" s="3"/>
    </row>
    <row r="49" customFormat="1" hidden="1" x14ac:dyDescent="0.35"/>
  </sheetData>
  <mergeCells count="4">
    <mergeCell ref="D18:D23"/>
    <mergeCell ref="D25:D27"/>
    <mergeCell ref="D29:D34"/>
    <mergeCell ref="D14:E14"/>
  </mergeCells>
  <dataValidations count="1">
    <dataValidation type="date" operator="lessThanOrEqual" allowBlank="1" showInputMessage="1" showErrorMessage="1" sqref="D6" xr:uid="{00000000-0002-0000-0100-000000000000}">
      <formula1>TODAY()</formula1>
    </dataValidation>
  </dataValidations>
  <hyperlinks>
    <hyperlink ref="E23" r:id="rId1" xr:uid="{FBD1D2ED-BA54-4560-B5A3-45CE51EE6EC8}"/>
    <hyperlink ref="E29" r:id="rId2" xr:uid="{C6F52026-E81A-4E88-A1AF-E56730D2B267}"/>
    <hyperlink ref="E26" r:id="rId3" xr:uid="{35FB84E8-BC68-4809-B2A3-EAA5400386D2}"/>
  </hyperlinks>
  <pageMargins left="0.7" right="0.7" top="0.75" bottom="0.75" header="0.3" footer="0.3"/>
  <pageSetup paperSize="9"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theme="4"/>
    <pageSetUpPr fitToPage="1"/>
  </sheetPr>
  <dimension ref="A1:G130"/>
  <sheetViews>
    <sheetView showRowColHeaders="0" zoomScale="80" zoomScaleNormal="80" workbookViewId="0">
      <selection activeCell="E35" sqref="E35"/>
    </sheetView>
  </sheetViews>
  <sheetFormatPr defaultColWidth="0" defaultRowHeight="14.5" zeroHeight="1" x14ac:dyDescent="0.35"/>
  <cols>
    <col min="1" max="1" width="7.81640625" customWidth="1"/>
    <col min="2" max="3" width="2.81640625" customWidth="1"/>
    <col min="4" max="4" width="45.81640625" style="11" customWidth="1"/>
    <col min="5" max="5" width="115.453125" customWidth="1"/>
    <col min="6" max="6" width="2.81640625" customWidth="1"/>
    <col min="7" max="7" width="7.81640625" customWidth="1"/>
    <col min="8" max="8" width="0" hidden="1" customWidth="1"/>
  </cols>
  <sheetData>
    <row r="1" spans="1:7" ht="15" thickBot="1" x14ac:dyDescent="0.4">
      <c r="A1" s="3"/>
      <c r="B1" s="3"/>
      <c r="C1" s="3"/>
      <c r="D1" s="4"/>
      <c r="E1" s="3"/>
      <c r="F1" s="3"/>
      <c r="G1" s="3"/>
    </row>
    <row r="2" spans="1:7" x14ac:dyDescent="0.35">
      <c r="A2" s="3"/>
      <c r="B2" s="5"/>
      <c r="C2" s="6"/>
      <c r="D2" s="7"/>
      <c r="E2" s="6"/>
      <c r="F2" s="8"/>
      <c r="G2" s="3"/>
    </row>
    <row r="3" spans="1:7" ht="15.5" thickBot="1" x14ac:dyDescent="0.4">
      <c r="A3" s="3"/>
      <c r="B3" s="9"/>
      <c r="C3" s="32" t="s">
        <v>173</v>
      </c>
      <c r="F3" s="10"/>
      <c r="G3" s="3"/>
    </row>
    <row r="4" spans="1:7" ht="16" thickTop="1" thickBot="1" x14ac:dyDescent="0.4">
      <c r="A4" s="3"/>
      <c r="B4" s="9"/>
      <c r="C4" s="32" t="s">
        <v>0</v>
      </c>
      <c r="D4" s="30"/>
      <c r="E4" s="29"/>
      <c r="F4" s="10"/>
      <c r="G4" s="3"/>
    </row>
    <row r="5" spans="1:7" ht="15" thickTop="1" x14ac:dyDescent="0.35">
      <c r="A5" s="3"/>
      <c r="B5" s="9"/>
      <c r="F5" s="10"/>
      <c r="G5" s="3"/>
    </row>
    <row r="6" spans="1:7" ht="36" customHeight="1" x14ac:dyDescent="0.35">
      <c r="A6" s="3"/>
      <c r="B6" s="9"/>
      <c r="D6" s="164" t="s">
        <v>240</v>
      </c>
      <c r="E6" s="165"/>
      <c r="F6" s="10"/>
      <c r="G6" s="3"/>
    </row>
    <row r="7" spans="1:7" x14ac:dyDescent="0.35">
      <c r="A7" s="3"/>
      <c r="B7" s="9"/>
      <c r="F7" s="10"/>
      <c r="G7" s="3"/>
    </row>
    <row r="8" spans="1:7" ht="15.5" thickBot="1" x14ac:dyDescent="0.4">
      <c r="A8" s="3"/>
      <c r="B8" s="9"/>
      <c r="C8" s="32" t="s">
        <v>22</v>
      </c>
      <c r="D8" s="30"/>
      <c r="E8" s="29"/>
      <c r="F8" s="10"/>
      <c r="G8" s="3"/>
    </row>
    <row r="9" spans="1:7" ht="15.5" thickTop="1" thickBot="1" x14ac:dyDescent="0.4">
      <c r="A9" s="3"/>
      <c r="B9" s="9"/>
      <c r="F9" s="10"/>
      <c r="G9" s="3"/>
    </row>
    <row r="10" spans="1:7" s="2" customFormat="1" x14ac:dyDescent="0.35">
      <c r="A10" s="12"/>
      <c r="B10" s="13"/>
      <c r="D10" s="39" t="s">
        <v>1</v>
      </c>
      <c r="E10" s="40" t="s">
        <v>2</v>
      </c>
      <c r="F10" s="14"/>
      <c r="G10" s="12"/>
    </row>
    <row r="11" spans="1:7" s="2" customFormat="1" x14ac:dyDescent="0.35">
      <c r="A11" s="12"/>
      <c r="B11" s="13"/>
      <c r="D11" s="167" t="s">
        <v>37</v>
      </c>
      <c r="E11" s="168"/>
      <c r="F11" s="14"/>
      <c r="G11" s="12"/>
    </row>
    <row r="12" spans="1:7" s="25" customFormat="1" ht="52" x14ac:dyDescent="0.35">
      <c r="A12" s="21"/>
      <c r="B12" s="37"/>
      <c r="D12" s="41" t="s">
        <v>102</v>
      </c>
      <c r="E12" s="64" t="s">
        <v>127</v>
      </c>
      <c r="F12" s="38"/>
      <c r="G12" s="21"/>
    </row>
    <row r="13" spans="1:7" s="25" customFormat="1" ht="65" x14ac:dyDescent="0.35">
      <c r="A13" s="21"/>
      <c r="B13" s="37"/>
      <c r="D13" s="41" t="s">
        <v>103</v>
      </c>
      <c r="E13" s="64" t="s">
        <v>128</v>
      </c>
      <c r="F13" s="38"/>
      <c r="G13" s="21"/>
    </row>
    <row r="14" spans="1:7" s="25" customFormat="1" x14ac:dyDescent="0.35">
      <c r="A14" s="21"/>
      <c r="B14" s="37"/>
      <c r="D14" s="41" t="s">
        <v>30</v>
      </c>
      <c r="E14" s="42" t="s">
        <v>81</v>
      </c>
      <c r="F14" s="38"/>
      <c r="G14" s="21"/>
    </row>
    <row r="15" spans="1:7" s="35" customFormat="1" x14ac:dyDescent="0.35">
      <c r="A15" s="33"/>
      <c r="B15" s="34"/>
      <c r="D15" s="43" t="s">
        <v>31</v>
      </c>
      <c r="E15" s="42" t="s">
        <v>32</v>
      </c>
      <c r="F15" s="36"/>
      <c r="G15" s="33"/>
    </row>
    <row r="16" spans="1:7" s="35" customFormat="1" x14ac:dyDescent="0.35">
      <c r="A16" s="33"/>
      <c r="B16" s="34"/>
      <c r="D16" s="43" t="s">
        <v>23</v>
      </c>
      <c r="E16" s="64" t="s">
        <v>87</v>
      </c>
      <c r="F16" s="36"/>
      <c r="G16" s="33"/>
    </row>
    <row r="17" spans="1:7" s="35" customFormat="1" x14ac:dyDescent="0.35">
      <c r="A17" s="33"/>
      <c r="B17" s="34"/>
      <c r="D17" s="43" t="s">
        <v>27</v>
      </c>
      <c r="E17" s="64" t="s">
        <v>88</v>
      </c>
      <c r="F17" s="36"/>
      <c r="G17" s="33"/>
    </row>
    <row r="18" spans="1:7" s="35" customFormat="1" x14ac:dyDescent="0.35">
      <c r="A18" s="33"/>
      <c r="B18" s="34"/>
      <c r="D18" s="43" t="s">
        <v>24</v>
      </c>
      <c r="E18" s="64" t="s">
        <v>89</v>
      </c>
      <c r="F18" s="36"/>
      <c r="G18" s="33"/>
    </row>
    <row r="19" spans="1:7" s="35" customFormat="1" x14ac:dyDescent="0.35">
      <c r="A19" s="33"/>
      <c r="B19" s="34"/>
      <c r="D19" s="43" t="s">
        <v>25</v>
      </c>
      <c r="E19" s="64" t="s">
        <v>90</v>
      </c>
      <c r="F19" s="36"/>
      <c r="G19" s="33"/>
    </row>
    <row r="20" spans="1:7" s="35" customFormat="1" x14ac:dyDescent="0.35">
      <c r="A20" s="33"/>
      <c r="B20" s="34"/>
      <c r="D20" s="43" t="s">
        <v>26</v>
      </c>
      <c r="E20" s="64" t="s">
        <v>91</v>
      </c>
      <c r="F20" s="36"/>
      <c r="G20" s="33"/>
    </row>
    <row r="21" spans="1:7" s="35" customFormat="1" x14ac:dyDescent="0.35">
      <c r="A21" s="33"/>
      <c r="B21" s="34"/>
      <c r="D21" s="41" t="s">
        <v>84</v>
      </c>
      <c r="E21" s="64" t="s">
        <v>92</v>
      </c>
      <c r="F21" s="36"/>
      <c r="G21" s="33"/>
    </row>
    <row r="22" spans="1:7" s="2" customFormat="1" ht="39" x14ac:dyDescent="0.35">
      <c r="A22" s="12"/>
      <c r="B22" s="13"/>
      <c r="D22" s="41" t="s">
        <v>72</v>
      </c>
      <c r="E22" s="64" t="s">
        <v>111</v>
      </c>
      <c r="F22" s="14"/>
      <c r="G22" s="12"/>
    </row>
    <row r="23" spans="1:7" s="2" customFormat="1" ht="52" x14ac:dyDescent="0.35">
      <c r="A23" s="12"/>
      <c r="B23" s="13"/>
      <c r="D23" s="41" t="s">
        <v>93</v>
      </c>
      <c r="E23" s="64" t="s">
        <v>115</v>
      </c>
      <c r="F23" s="14"/>
      <c r="G23" s="12"/>
    </row>
    <row r="24" spans="1:7" s="2" customFormat="1" x14ac:dyDescent="0.35">
      <c r="A24" s="12"/>
      <c r="B24" s="13"/>
      <c r="D24" s="41" t="s">
        <v>4</v>
      </c>
      <c r="E24" s="64" t="s">
        <v>94</v>
      </c>
      <c r="F24" s="14"/>
      <c r="G24" s="12"/>
    </row>
    <row r="25" spans="1:7" s="2" customFormat="1" x14ac:dyDescent="0.35">
      <c r="A25" s="12"/>
      <c r="B25" s="13"/>
      <c r="D25" s="41" t="s">
        <v>5</v>
      </c>
      <c r="E25" s="64" t="s">
        <v>181</v>
      </c>
      <c r="F25" s="14"/>
      <c r="G25" s="12"/>
    </row>
    <row r="26" spans="1:7" s="2" customFormat="1" x14ac:dyDescent="0.35">
      <c r="A26" s="12"/>
      <c r="B26" s="13"/>
      <c r="D26" s="41" t="s">
        <v>33</v>
      </c>
      <c r="E26" s="64" t="s">
        <v>182</v>
      </c>
      <c r="F26" s="14"/>
      <c r="G26" s="12"/>
    </row>
    <row r="27" spans="1:7" s="2" customFormat="1" ht="26" x14ac:dyDescent="0.35">
      <c r="A27" s="12"/>
      <c r="B27" s="13"/>
      <c r="D27" s="41" t="s">
        <v>85</v>
      </c>
      <c r="E27" s="64" t="s">
        <v>95</v>
      </c>
      <c r="F27" s="14"/>
      <c r="G27" s="12"/>
    </row>
    <row r="28" spans="1:7" s="2" customFormat="1" x14ac:dyDescent="0.35">
      <c r="A28" s="12"/>
      <c r="B28" s="13"/>
      <c r="D28" s="41" t="s">
        <v>34</v>
      </c>
      <c r="E28" s="42" t="s">
        <v>116</v>
      </c>
      <c r="F28" s="14"/>
      <c r="G28" s="12"/>
    </row>
    <row r="29" spans="1:7" s="2" customFormat="1" ht="29.15" customHeight="1" x14ac:dyDescent="0.35">
      <c r="A29" s="12"/>
      <c r="B29" s="13"/>
      <c r="D29" s="166" t="s">
        <v>183</v>
      </c>
      <c r="E29" s="44" t="s">
        <v>170</v>
      </c>
      <c r="F29" s="14"/>
      <c r="G29" s="12"/>
    </row>
    <row r="30" spans="1:7" s="2" customFormat="1" x14ac:dyDescent="0.35">
      <c r="A30" s="12"/>
      <c r="B30" s="13"/>
      <c r="D30" s="166"/>
      <c r="E30" s="45" t="s">
        <v>159</v>
      </c>
      <c r="F30" s="14"/>
      <c r="G30" s="12"/>
    </row>
    <row r="31" spans="1:7" s="2" customFormat="1" x14ac:dyDescent="0.35">
      <c r="A31" s="12"/>
      <c r="B31" s="13"/>
      <c r="D31" s="166"/>
      <c r="E31" s="45" t="s">
        <v>143</v>
      </c>
      <c r="F31" s="14"/>
      <c r="G31" s="12"/>
    </row>
    <row r="32" spans="1:7" s="2" customFormat="1" x14ac:dyDescent="0.35">
      <c r="A32" s="12"/>
      <c r="B32" s="13"/>
      <c r="D32" s="166"/>
      <c r="E32" s="45" t="s">
        <v>144</v>
      </c>
      <c r="F32" s="14"/>
      <c r="G32" s="12"/>
    </row>
    <row r="33" spans="1:7" s="2" customFormat="1" x14ac:dyDescent="0.35">
      <c r="A33" s="12"/>
      <c r="B33" s="13"/>
      <c r="D33" s="166"/>
      <c r="E33" s="45" t="s">
        <v>145</v>
      </c>
      <c r="F33" s="14"/>
      <c r="G33" s="12"/>
    </row>
    <row r="34" spans="1:7" s="2" customFormat="1" x14ac:dyDescent="0.35">
      <c r="A34" s="12"/>
      <c r="B34" s="13"/>
      <c r="D34" s="166"/>
      <c r="E34" s="45" t="s">
        <v>146</v>
      </c>
      <c r="F34" s="14"/>
      <c r="G34" s="12"/>
    </row>
    <row r="35" spans="1:7" s="2" customFormat="1" x14ac:dyDescent="0.35">
      <c r="A35" s="12"/>
      <c r="B35" s="13"/>
      <c r="D35" s="166"/>
      <c r="E35" s="45" t="s">
        <v>21</v>
      </c>
      <c r="F35" s="14"/>
      <c r="G35" s="12"/>
    </row>
    <row r="36" spans="1:7" s="2" customFormat="1" x14ac:dyDescent="0.35">
      <c r="A36" s="12"/>
      <c r="B36" s="13"/>
      <c r="D36" s="166"/>
      <c r="E36" s="45" t="s">
        <v>148</v>
      </c>
      <c r="F36" s="14"/>
      <c r="G36" s="12"/>
    </row>
    <row r="37" spans="1:7" s="2" customFormat="1" x14ac:dyDescent="0.35">
      <c r="A37" s="12"/>
      <c r="B37" s="13"/>
      <c r="D37" s="166"/>
      <c r="E37" s="45" t="s">
        <v>151</v>
      </c>
      <c r="F37" s="14"/>
      <c r="G37" s="12"/>
    </row>
    <row r="38" spans="1:7" s="2" customFormat="1" x14ac:dyDescent="0.35">
      <c r="A38" s="12"/>
      <c r="B38" s="13"/>
      <c r="D38" s="166"/>
      <c r="E38" s="45" t="s">
        <v>153</v>
      </c>
      <c r="F38" s="14"/>
      <c r="G38" s="12"/>
    </row>
    <row r="39" spans="1:7" s="2" customFormat="1" x14ac:dyDescent="0.35">
      <c r="A39" s="12"/>
      <c r="B39" s="13"/>
      <c r="D39" s="166"/>
      <c r="E39" s="45" t="s">
        <v>150</v>
      </c>
      <c r="F39" s="14"/>
      <c r="G39" s="12"/>
    </row>
    <row r="40" spans="1:7" s="2" customFormat="1" x14ac:dyDescent="0.35">
      <c r="A40" s="12"/>
      <c r="B40" s="13"/>
      <c r="D40" s="166"/>
      <c r="E40" s="45" t="s">
        <v>155</v>
      </c>
      <c r="F40" s="14"/>
      <c r="G40" s="12"/>
    </row>
    <row r="41" spans="1:7" s="2" customFormat="1" x14ac:dyDescent="0.35">
      <c r="A41" s="12"/>
      <c r="B41" s="13"/>
      <c r="D41" s="166"/>
      <c r="E41" s="45" t="s">
        <v>156</v>
      </c>
      <c r="F41" s="14"/>
      <c r="G41" s="12"/>
    </row>
    <row r="42" spans="1:7" s="2" customFormat="1" x14ac:dyDescent="0.35">
      <c r="A42" s="12"/>
      <c r="B42" s="13"/>
      <c r="D42" s="166"/>
      <c r="E42" s="45" t="s">
        <v>147</v>
      </c>
      <c r="F42" s="14"/>
      <c r="G42" s="12"/>
    </row>
    <row r="43" spans="1:7" s="2" customFormat="1" x14ac:dyDescent="0.35">
      <c r="A43" s="12"/>
      <c r="B43" s="13"/>
      <c r="D43" s="166"/>
      <c r="E43" s="45" t="s">
        <v>160</v>
      </c>
      <c r="F43" s="14"/>
      <c r="G43" s="12"/>
    </row>
    <row r="44" spans="1:7" s="2" customFormat="1" x14ac:dyDescent="0.35">
      <c r="A44" s="12"/>
      <c r="B44" s="13"/>
      <c r="D44" s="166"/>
      <c r="E44" s="45" t="s">
        <v>57</v>
      </c>
      <c r="F44" s="14"/>
      <c r="G44" s="12"/>
    </row>
    <row r="45" spans="1:7" s="2" customFormat="1" x14ac:dyDescent="0.35">
      <c r="A45" s="12"/>
      <c r="B45" s="13"/>
      <c r="D45" s="166"/>
      <c r="E45" s="45" t="s">
        <v>56</v>
      </c>
      <c r="F45" s="14"/>
      <c r="G45" s="12"/>
    </row>
    <row r="46" spans="1:7" s="2" customFormat="1" x14ac:dyDescent="0.35">
      <c r="A46" s="12"/>
      <c r="B46" s="13"/>
      <c r="D46" s="166"/>
      <c r="E46" s="45" t="s">
        <v>54</v>
      </c>
      <c r="F46" s="14"/>
      <c r="G46" s="12"/>
    </row>
    <row r="47" spans="1:7" s="2" customFormat="1" x14ac:dyDescent="0.35">
      <c r="A47" s="12"/>
      <c r="B47" s="13"/>
      <c r="D47" s="166"/>
      <c r="E47" s="45" t="s">
        <v>19</v>
      </c>
      <c r="F47" s="14"/>
      <c r="G47" s="12"/>
    </row>
    <row r="48" spans="1:7" s="2" customFormat="1" x14ac:dyDescent="0.35">
      <c r="A48" s="12"/>
      <c r="B48" s="13"/>
      <c r="D48" s="166"/>
      <c r="E48" s="45" t="s">
        <v>165</v>
      </c>
      <c r="F48" s="14"/>
      <c r="G48" s="12"/>
    </row>
    <row r="49" spans="1:7" s="2" customFormat="1" x14ac:dyDescent="0.35">
      <c r="A49" s="12"/>
      <c r="B49" s="13"/>
      <c r="D49" s="166"/>
      <c r="E49" s="45" t="s">
        <v>58</v>
      </c>
      <c r="F49" s="14"/>
      <c r="G49" s="12"/>
    </row>
    <row r="50" spans="1:7" s="2" customFormat="1" x14ac:dyDescent="0.35">
      <c r="A50" s="12"/>
      <c r="B50" s="13"/>
      <c r="D50" s="166"/>
      <c r="E50" s="45" t="s">
        <v>157</v>
      </c>
      <c r="F50" s="14"/>
      <c r="G50" s="12"/>
    </row>
    <row r="51" spans="1:7" s="2" customFormat="1" x14ac:dyDescent="0.35">
      <c r="A51" s="12"/>
      <c r="B51" s="13"/>
      <c r="D51" s="166"/>
      <c r="E51" s="45" t="s">
        <v>18</v>
      </c>
      <c r="F51" s="14"/>
      <c r="G51" s="12"/>
    </row>
    <row r="52" spans="1:7" s="2" customFormat="1" x14ac:dyDescent="0.35">
      <c r="A52" s="12"/>
      <c r="B52" s="13"/>
      <c r="D52" s="166"/>
      <c r="E52" s="45" t="s">
        <v>70</v>
      </c>
      <c r="F52" s="14"/>
      <c r="G52" s="12"/>
    </row>
    <row r="53" spans="1:7" s="2" customFormat="1" x14ac:dyDescent="0.35">
      <c r="A53" s="12"/>
      <c r="B53" s="13"/>
      <c r="D53" s="166"/>
      <c r="E53" s="45" t="s">
        <v>71</v>
      </c>
      <c r="F53" s="14"/>
      <c r="G53" s="12"/>
    </row>
    <row r="54" spans="1:7" s="2" customFormat="1" ht="29.15" customHeight="1" x14ac:dyDescent="0.35">
      <c r="A54" s="12"/>
      <c r="B54" s="13"/>
      <c r="D54" s="166" t="s">
        <v>184</v>
      </c>
      <c r="E54" s="44" t="s">
        <v>171</v>
      </c>
      <c r="F54" s="14"/>
      <c r="G54" s="12"/>
    </row>
    <row r="55" spans="1:7" s="2" customFormat="1" x14ac:dyDescent="0.35">
      <c r="A55" s="12"/>
      <c r="B55" s="13"/>
      <c r="D55" s="166"/>
      <c r="E55" s="45" t="s">
        <v>65</v>
      </c>
      <c r="F55" s="14"/>
      <c r="G55" s="12"/>
    </row>
    <row r="56" spans="1:7" s="2" customFormat="1" x14ac:dyDescent="0.35">
      <c r="A56" s="12"/>
      <c r="B56" s="13"/>
      <c r="D56" s="166"/>
      <c r="E56" s="45" t="s">
        <v>59</v>
      </c>
      <c r="F56" s="14"/>
      <c r="G56" s="12"/>
    </row>
    <row r="57" spans="1:7" s="2" customFormat="1" x14ac:dyDescent="0.35">
      <c r="A57" s="12"/>
      <c r="B57" s="13"/>
      <c r="D57" s="166"/>
      <c r="E57" s="45" t="s">
        <v>61</v>
      </c>
      <c r="F57" s="14"/>
      <c r="G57" s="12"/>
    </row>
    <row r="58" spans="1:7" s="2" customFormat="1" x14ac:dyDescent="0.35">
      <c r="A58" s="12"/>
      <c r="B58" s="13"/>
      <c r="D58" s="166"/>
      <c r="E58" s="45" t="s">
        <v>60</v>
      </c>
      <c r="F58" s="14"/>
      <c r="G58" s="12"/>
    </row>
    <row r="59" spans="1:7" s="2" customFormat="1" x14ac:dyDescent="0.35">
      <c r="A59" s="12"/>
      <c r="B59" s="13"/>
      <c r="D59" s="166"/>
      <c r="E59" s="45" t="s">
        <v>242</v>
      </c>
      <c r="F59" s="14"/>
      <c r="G59" s="12"/>
    </row>
    <row r="60" spans="1:7" s="2" customFormat="1" x14ac:dyDescent="0.35">
      <c r="A60" s="12"/>
      <c r="B60" s="13"/>
      <c r="D60" s="166"/>
      <c r="E60" s="45" t="s">
        <v>149</v>
      </c>
      <c r="F60" s="14"/>
      <c r="G60" s="12"/>
    </row>
    <row r="61" spans="1:7" s="2" customFormat="1" x14ac:dyDescent="0.35">
      <c r="A61" s="12"/>
      <c r="B61" s="13"/>
      <c r="D61" s="166"/>
      <c r="E61" s="45" t="s">
        <v>152</v>
      </c>
      <c r="F61" s="14"/>
      <c r="G61" s="12"/>
    </row>
    <row r="62" spans="1:7" s="2" customFormat="1" x14ac:dyDescent="0.35">
      <c r="A62" s="12"/>
      <c r="B62" s="13"/>
      <c r="D62" s="166"/>
      <c r="E62" s="45" t="s">
        <v>154</v>
      </c>
      <c r="F62" s="14"/>
      <c r="G62" s="12"/>
    </row>
    <row r="63" spans="1:7" s="2" customFormat="1" x14ac:dyDescent="0.35">
      <c r="A63" s="12"/>
      <c r="B63" s="13"/>
      <c r="D63" s="166"/>
      <c r="E63" s="45" t="s">
        <v>66</v>
      </c>
      <c r="F63" s="14"/>
      <c r="G63" s="12"/>
    </row>
    <row r="64" spans="1:7" s="2" customFormat="1" x14ac:dyDescent="0.35">
      <c r="A64" s="12"/>
      <c r="B64" s="13"/>
      <c r="D64" s="166"/>
      <c r="E64" s="45" t="s">
        <v>67</v>
      </c>
      <c r="F64" s="14"/>
      <c r="G64" s="12"/>
    </row>
    <row r="65" spans="1:7" s="2" customFormat="1" x14ac:dyDescent="0.35">
      <c r="A65" s="12"/>
      <c r="B65" s="13"/>
      <c r="D65" s="166"/>
      <c r="E65" s="45" t="s">
        <v>68</v>
      </c>
      <c r="F65" s="14"/>
      <c r="G65" s="12"/>
    </row>
    <row r="66" spans="1:7" s="2" customFormat="1" x14ac:dyDescent="0.35">
      <c r="A66" s="12"/>
      <c r="B66" s="13"/>
      <c r="D66" s="166"/>
      <c r="E66" s="45" t="s">
        <v>64</v>
      </c>
      <c r="F66" s="14"/>
      <c r="G66" s="12"/>
    </row>
    <row r="67" spans="1:7" s="2" customFormat="1" x14ac:dyDescent="0.35">
      <c r="A67" s="12"/>
      <c r="B67" s="13"/>
      <c r="D67" s="166"/>
      <c r="E67" s="46" t="s">
        <v>63</v>
      </c>
      <c r="F67" s="14"/>
      <c r="G67" s="12"/>
    </row>
    <row r="68" spans="1:7" s="2" customFormat="1" x14ac:dyDescent="0.35">
      <c r="A68" s="12"/>
      <c r="B68" s="13"/>
      <c r="D68" s="166"/>
      <c r="E68" s="46" t="s">
        <v>62</v>
      </c>
      <c r="F68" s="14"/>
      <c r="G68" s="12"/>
    </row>
    <row r="69" spans="1:7" s="2" customFormat="1" x14ac:dyDescent="0.35">
      <c r="A69" s="12"/>
      <c r="B69" s="13"/>
      <c r="D69" s="166"/>
      <c r="E69" s="46" t="s">
        <v>69</v>
      </c>
      <c r="F69" s="14"/>
      <c r="G69" s="12"/>
    </row>
    <row r="70" spans="1:7" s="2" customFormat="1" x14ac:dyDescent="0.35">
      <c r="A70" s="12"/>
      <c r="B70" s="13"/>
      <c r="D70" s="166"/>
      <c r="E70" s="46" t="s">
        <v>161</v>
      </c>
      <c r="F70" s="14"/>
      <c r="G70" s="12"/>
    </row>
    <row r="71" spans="1:7" s="2" customFormat="1" x14ac:dyDescent="0.35">
      <c r="A71" s="12"/>
      <c r="B71" s="13"/>
      <c r="D71" s="166"/>
      <c r="E71" s="46" t="s">
        <v>162</v>
      </c>
      <c r="F71" s="14"/>
      <c r="G71" s="12"/>
    </row>
    <row r="72" spans="1:7" s="2" customFormat="1" x14ac:dyDescent="0.35">
      <c r="A72" s="12"/>
      <c r="B72" s="13"/>
      <c r="D72" s="166"/>
      <c r="E72" s="46" t="s">
        <v>168</v>
      </c>
      <c r="F72" s="14"/>
      <c r="G72" s="12"/>
    </row>
    <row r="73" spans="1:7" s="2" customFormat="1" x14ac:dyDescent="0.35">
      <c r="A73" s="12"/>
      <c r="B73" s="13"/>
      <c r="D73" s="166"/>
      <c r="E73" s="46" t="s">
        <v>169</v>
      </c>
      <c r="F73" s="14"/>
      <c r="G73" s="12"/>
    </row>
    <row r="74" spans="1:7" s="2" customFormat="1" x14ac:dyDescent="0.35">
      <c r="A74" s="12"/>
      <c r="B74" s="13"/>
      <c r="D74" s="166"/>
      <c r="E74" s="46" t="s">
        <v>164</v>
      </c>
      <c r="F74" s="14"/>
      <c r="G74" s="12"/>
    </row>
    <row r="75" spans="1:7" s="2" customFormat="1" x14ac:dyDescent="0.35">
      <c r="A75" s="12"/>
      <c r="B75" s="13"/>
      <c r="D75" s="166"/>
      <c r="E75" s="46" t="s">
        <v>163</v>
      </c>
      <c r="F75" s="14"/>
      <c r="G75" s="12"/>
    </row>
    <row r="76" spans="1:7" s="2" customFormat="1" x14ac:dyDescent="0.35">
      <c r="A76" s="12"/>
      <c r="B76" s="13"/>
      <c r="D76" s="166"/>
      <c r="E76" s="46" t="s">
        <v>166</v>
      </c>
      <c r="F76" s="14"/>
      <c r="G76" s="12"/>
    </row>
    <row r="77" spans="1:7" s="2" customFormat="1" x14ac:dyDescent="0.35">
      <c r="A77" s="12"/>
      <c r="B77" s="13"/>
      <c r="D77" s="166"/>
      <c r="E77" s="46" t="s">
        <v>167</v>
      </c>
      <c r="F77" s="14"/>
      <c r="G77" s="12"/>
    </row>
    <row r="78" spans="1:7" s="2" customFormat="1" x14ac:dyDescent="0.35">
      <c r="A78" s="12"/>
      <c r="B78" s="13"/>
      <c r="D78" s="166"/>
      <c r="E78" s="46" t="s">
        <v>158</v>
      </c>
      <c r="F78" s="14"/>
      <c r="G78" s="12"/>
    </row>
    <row r="79" spans="1:7" s="2" customFormat="1" x14ac:dyDescent="0.35">
      <c r="A79" s="12"/>
      <c r="B79" s="13"/>
      <c r="D79" s="166"/>
      <c r="E79" s="46" t="s">
        <v>55</v>
      </c>
      <c r="F79" s="14"/>
      <c r="G79" s="12"/>
    </row>
    <row r="80" spans="1:7" s="2" customFormat="1" x14ac:dyDescent="0.35">
      <c r="A80" s="12"/>
      <c r="B80" s="13"/>
      <c r="D80" s="166"/>
      <c r="E80" s="46" t="s">
        <v>109</v>
      </c>
      <c r="F80" s="14"/>
      <c r="G80" s="12"/>
    </row>
    <row r="81" spans="1:7" s="2" customFormat="1" x14ac:dyDescent="0.35">
      <c r="A81" s="12"/>
      <c r="B81" s="13"/>
      <c r="D81" s="166"/>
      <c r="E81" s="56" t="s">
        <v>71</v>
      </c>
      <c r="F81" s="14"/>
      <c r="G81" s="12"/>
    </row>
    <row r="82" spans="1:7" s="2" customFormat="1" x14ac:dyDescent="0.35">
      <c r="A82" s="12"/>
      <c r="B82" s="13"/>
      <c r="D82" s="54" t="s">
        <v>96</v>
      </c>
      <c r="E82" s="141" t="s">
        <v>113</v>
      </c>
      <c r="F82" s="14"/>
      <c r="G82" s="12"/>
    </row>
    <row r="83" spans="1:7" s="2" customFormat="1" x14ac:dyDescent="0.35">
      <c r="A83" s="12"/>
      <c r="B83" s="13"/>
      <c r="D83" s="54" t="s">
        <v>185</v>
      </c>
      <c r="E83" s="141" t="s">
        <v>179</v>
      </c>
      <c r="F83" s="14"/>
      <c r="G83" s="12"/>
    </row>
    <row r="84" spans="1:7" s="2" customFormat="1" ht="26" x14ac:dyDescent="0.35">
      <c r="A84" s="12"/>
      <c r="B84" s="13"/>
      <c r="D84" s="54" t="s">
        <v>186</v>
      </c>
      <c r="E84" s="141" t="s">
        <v>180</v>
      </c>
      <c r="F84" s="14"/>
      <c r="G84" s="12"/>
    </row>
    <row r="85" spans="1:7" s="2" customFormat="1" ht="26" x14ac:dyDescent="0.35">
      <c r="A85" s="12"/>
      <c r="B85" s="13"/>
      <c r="D85" s="54" t="s">
        <v>187</v>
      </c>
      <c r="E85" s="141" t="s">
        <v>188</v>
      </c>
      <c r="F85" s="14"/>
      <c r="G85" s="12"/>
    </row>
    <row r="86" spans="1:7" s="2" customFormat="1" ht="52" x14ac:dyDescent="0.35">
      <c r="A86" s="12"/>
      <c r="B86" s="13"/>
      <c r="D86" s="54" t="s">
        <v>189</v>
      </c>
      <c r="E86" s="141" t="s">
        <v>201</v>
      </c>
      <c r="F86" s="14"/>
      <c r="G86" s="12"/>
    </row>
    <row r="87" spans="1:7" s="2" customFormat="1" x14ac:dyDescent="0.35">
      <c r="A87" s="12"/>
      <c r="B87" s="13"/>
      <c r="D87" s="55" t="s">
        <v>190</v>
      </c>
      <c r="E87" s="141" t="s">
        <v>202</v>
      </c>
      <c r="F87" s="14"/>
      <c r="G87" s="12"/>
    </row>
    <row r="88" spans="1:7" s="2" customFormat="1" x14ac:dyDescent="0.35">
      <c r="A88" s="12"/>
      <c r="B88" s="13"/>
      <c r="D88" s="55" t="s">
        <v>191</v>
      </c>
      <c r="E88" s="141" t="s">
        <v>113</v>
      </c>
      <c r="F88" s="14"/>
      <c r="G88" s="12"/>
    </row>
    <row r="89" spans="1:7" s="2" customFormat="1" x14ac:dyDescent="0.35">
      <c r="A89" s="12"/>
      <c r="B89" s="13"/>
      <c r="D89" s="54" t="s">
        <v>192</v>
      </c>
      <c r="E89" s="141" t="s">
        <v>114</v>
      </c>
      <c r="F89" s="14"/>
      <c r="G89" s="12"/>
    </row>
    <row r="90" spans="1:7" s="2" customFormat="1" ht="26" x14ac:dyDescent="0.35">
      <c r="A90" s="12"/>
      <c r="B90" s="13"/>
      <c r="D90" s="54" t="s">
        <v>193</v>
      </c>
      <c r="E90" s="141" t="s">
        <v>117</v>
      </c>
      <c r="F90" s="14"/>
      <c r="G90" s="12"/>
    </row>
    <row r="91" spans="1:7" s="2" customFormat="1" ht="26.15" customHeight="1" x14ac:dyDescent="0.35">
      <c r="A91" s="12"/>
      <c r="B91" s="13"/>
      <c r="D91" s="54" t="s">
        <v>194</v>
      </c>
      <c r="E91" s="141" t="s">
        <v>203</v>
      </c>
      <c r="F91" s="14"/>
      <c r="G91" s="12"/>
    </row>
    <row r="92" spans="1:7" s="2" customFormat="1" x14ac:dyDescent="0.35">
      <c r="A92" s="12"/>
      <c r="B92" s="13"/>
      <c r="D92" s="54" t="s">
        <v>195</v>
      </c>
      <c r="E92" s="141" t="s">
        <v>204</v>
      </c>
      <c r="F92" s="14"/>
      <c r="G92" s="12"/>
    </row>
    <row r="93" spans="1:7" s="2" customFormat="1" x14ac:dyDescent="0.35">
      <c r="A93" s="12"/>
      <c r="B93" s="13"/>
      <c r="D93" s="55" t="s">
        <v>196</v>
      </c>
      <c r="E93" s="141" t="s">
        <v>205</v>
      </c>
      <c r="F93" s="14"/>
      <c r="G93" s="12"/>
    </row>
    <row r="94" spans="1:7" s="2" customFormat="1" x14ac:dyDescent="0.35">
      <c r="A94" s="12"/>
      <c r="B94" s="13"/>
      <c r="D94" s="55" t="s">
        <v>197</v>
      </c>
      <c r="E94" s="141" t="s">
        <v>113</v>
      </c>
      <c r="F94" s="14"/>
      <c r="G94" s="12"/>
    </row>
    <row r="95" spans="1:7" s="2" customFormat="1" x14ac:dyDescent="0.35">
      <c r="A95" s="12"/>
      <c r="B95" s="13"/>
      <c r="D95" s="54" t="s">
        <v>198</v>
      </c>
      <c r="E95" s="141" t="s">
        <v>114</v>
      </c>
      <c r="F95" s="14"/>
      <c r="G95" s="12"/>
    </row>
    <row r="96" spans="1:7" s="2" customFormat="1" ht="26" x14ac:dyDescent="0.35">
      <c r="A96" s="12"/>
      <c r="B96" s="13"/>
      <c r="D96" s="54" t="s">
        <v>200</v>
      </c>
      <c r="E96" s="141" t="s">
        <v>117</v>
      </c>
      <c r="F96" s="14"/>
      <c r="G96" s="12"/>
    </row>
    <row r="97" spans="1:7" s="2" customFormat="1" ht="26.15" customHeight="1" x14ac:dyDescent="0.35">
      <c r="A97" s="12"/>
      <c r="B97" s="13"/>
      <c r="D97" s="54" t="s">
        <v>199</v>
      </c>
      <c r="E97" s="141" t="s">
        <v>206</v>
      </c>
      <c r="F97" s="14"/>
      <c r="G97" s="12"/>
    </row>
    <row r="98" spans="1:7" s="2" customFormat="1" ht="26" x14ac:dyDescent="0.35">
      <c r="A98" s="12"/>
      <c r="B98" s="13"/>
      <c r="D98" s="55" t="s">
        <v>82</v>
      </c>
      <c r="E98" s="141" t="s">
        <v>141</v>
      </c>
      <c r="F98" s="14"/>
      <c r="G98" s="12"/>
    </row>
    <row r="99" spans="1:7" s="2" customFormat="1" x14ac:dyDescent="0.35">
      <c r="A99" s="12"/>
      <c r="B99" s="13"/>
      <c r="D99" s="55" t="s">
        <v>28</v>
      </c>
      <c r="E99" s="141" t="s">
        <v>35</v>
      </c>
      <c r="F99" s="14"/>
      <c r="G99" s="12"/>
    </row>
    <row r="100" spans="1:7" s="2" customFormat="1" x14ac:dyDescent="0.35">
      <c r="A100" s="12"/>
      <c r="B100" s="13"/>
      <c r="D100" s="167" t="s">
        <v>38</v>
      </c>
      <c r="E100" s="169"/>
      <c r="F100" s="14"/>
      <c r="G100" s="12"/>
    </row>
    <row r="101" spans="1:7" s="2" customFormat="1" x14ac:dyDescent="0.35">
      <c r="A101" s="12"/>
      <c r="B101" s="13"/>
      <c r="D101" s="48" t="s">
        <v>104</v>
      </c>
      <c r="E101" s="65" t="s">
        <v>105</v>
      </c>
      <c r="F101" s="14"/>
      <c r="G101" s="12"/>
    </row>
    <row r="102" spans="1:7" s="2" customFormat="1" x14ac:dyDescent="0.35">
      <c r="A102" s="12"/>
      <c r="B102" s="13"/>
      <c r="D102" s="48" t="s">
        <v>118</v>
      </c>
      <c r="E102" s="46" t="s">
        <v>39</v>
      </c>
      <c r="F102" s="14"/>
      <c r="G102" s="12"/>
    </row>
    <row r="103" spans="1:7" s="2" customFormat="1" x14ac:dyDescent="0.35">
      <c r="A103" s="12"/>
      <c r="B103" s="13"/>
      <c r="D103" s="48" t="s">
        <v>119</v>
      </c>
      <c r="E103" s="46" t="s">
        <v>40</v>
      </c>
      <c r="F103" s="14"/>
      <c r="G103" s="12"/>
    </row>
    <row r="104" spans="1:7" s="2" customFormat="1" x14ac:dyDescent="0.35">
      <c r="A104" s="12"/>
      <c r="B104" s="13"/>
      <c r="D104" s="48" t="s">
        <v>120</v>
      </c>
      <c r="E104" s="46" t="s">
        <v>41</v>
      </c>
      <c r="F104" s="14"/>
      <c r="G104" s="12"/>
    </row>
    <row r="105" spans="1:7" s="2" customFormat="1" x14ac:dyDescent="0.35">
      <c r="A105" s="12"/>
      <c r="B105" s="13"/>
      <c r="D105" s="48" t="s">
        <v>121</v>
      </c>
      <c r="E105" s="46" t="s">
        <v>40</v>
      </c>
      <c r="F105" s="14"/>
      <c r="G105" s="12"/>
    </row>
    <row r="106" spans="1:7" s="2" customFormat="1" ht="26" x14ac:dyDescent="0.35">
      <c r="A106" s="12"/>
      <c r="B106" s="13"/>
      <c r="D106" s="48" t="s">
        <v>42</v>
      </c>
      <c r="E106" s="66" t="s">
        <v>178</v>
      </c>
      <c r="F106" s="14"/>
      <c r="G106" s="12"/>
    </row>
    <row r="107" spans="1:7" s="2" customFormat="1" x14ac:dyDescent="0.35">
      <c r="A107" s="12"/>
      <c r="B107" s="13"/>
      <c r="D107" s="167" t="s">
        <v>43</v>
      </c>
      <c r="E107" s="168"/>
      <c r="F107" s="14"/>
      <c r="G107" s="12"/>
    </row>
    <row r="108" spans="1:7" s="2" customFormat="1" x14ac:dyDescent="0.35">
      <c r="A108" s="12"/>
      <c r="B108" s="13"/>
      <c r="D108" s="48" t="s">
        <v>106</v>
      </c>
      <c r="E108" s="66" t="s">
        <v>107</v>
      </c>
      <c r="F108" s="14"/>
      <c r="G108" s="12"/>
    </row>
    <row r="109" spans="1:7" s="2" customFormat="1" x14ac:dyDescent="0.35">
      <c r="A109" s="12"/>
      <c r="B109" s="13"/>
      <c r="D109" s="48" t="s">
        <v>122</v>
      </c>
      <c r="E109" s="66" t="s">
        <v>129</v>
      </c>
      <c r="F109" s="14"/>
      <c r="G109" s="12"/>
    </row>
    <row r="110" spans="1:7" s="2" customFormat="1" x14ac:dyDescent="0.35">
      <c r="A110" s="12"/>
      <c r="B110" s="13"/>
      <c r="D110" s="48" t="s">
        <v>123</v>
      </c>
      <c r="E110" s="66" t="s">
        <v>130</v>
      </c>
      <c r="F110" s="14"/>
      <c r="G110" s="12"/>
    </row>
    <row r="111" spans="1:7" s="2" customFormat="1" x14ac:dyDescent="0.35">
      <c r="A111" s="12"/>
      <c r="B111" s="13"/>
      <c r="D111" s="48" t="s">
        <v>124</v>
      </c>
      <c r="E111" s="66" t="s">
        <v>131</v>
      </c>
      <c r="F111" s="14"/>
      <c r="G111" s="12"/>
    </row>
    <row r="112" spans="1:7" s="2" customFormat="1" x14ac:dyDescent="0.35">
      <c r="A112" s="12"/>
      <c r="B112" s="13"/>
      <c r="D112" s="48" t="s">
        <v>125</v>
      </c>
      <c r="E112" s="66" t="s">
        <v>132</v>
      </c>
      <c r="F112" s="14"/>
      <c r="G112" s="12"/>
    </row>
    <row r="113" spans="1:7" s="2" customFormat="1" x14ac:dyDescent="0.35">
      <c r="A113" s="12"/>
      <c r="B113" s="13"/>
      <c r="D113" s="48" t="s">
        <v>44</v>
      </c>
      <c r="E113" s="66" t="s">
        <v>98</v>
      </c>
      <c r="F113" s="14"/>
      <c r="G113" s="12"/>
    </row>
    <row r="114" spans="1:7" s="2" customFormat="1" x14ac:dyDescent="0.35">
      <c r="A114" s="12"/>
      <c r="B114" s="13"/>
      <c r="D114" s="48" t="s">
        <v>45</v>
      </c>
      <c r="E114" s="66" t="s">
        <v>46</v>
      </c>
      <c r="F114" s="14"/>
      <c r="G114" s="12"/>
    </row>
    <row r="115" spans="1:7" s="2" customFormat="1" x14ac:dyDescent="0.35">
      <c r="A115" s="12"/>
      <c r="B115" s="13"/>
      <c r="D115" s="167" t="s">
        <v>76</v>
      </c>
      <c r="E115" s="168"/>
      <c r="F115" s="14"/>
      <c r="G115" s="12"/>
    </row>
    <row r="116" spans="1:7" s="2" customFormat="1" x14ac:dyDescent="0.35">
      <c r="A116" s="12"/>
      <c r="B116" s="13"/>
      <c r="D116" s="48" t="s">
        <v>47</v>
      </c>
      <c r="E116" s="64" t="s">
        <v>99</v>
      </c>
      <c r="F116" s="14"/>
      <c r="G116" s="12"/>
    </row>
    <row r="117" spans="1:7" s="2" customFormat="1" x14ac:dyDescent="0.35">
      <c r="A117" s="12"/>
      <c r="B117" s="13"/>
      <c r="D117" s="48" t="s">
        <v>77</v>
      </c>
      <c r="E117" s="67" t="s">
        <v>100</v>
      </c>
      <c r="F117" s="14"/>
      <c r="G117" s="12"/>
    </row>
    <row r="118" spans="1:7" s="2" customFormat="1" x14ac:dyDescent="0.35">
      <c r="A118" s="12"/>
      <c r="B118" s="13"/>
      <c r="D118" s="48" t="s">
        <v>48</v>
      </c>
      <c r="E118" s="67" t="s">
        <v>126</v>
      </c>
      <c r="F118" s="14"/>
      <c r="G118" s="12"/>
    </row>
    <row r="119" spans="1:7" s="2" customFormat="1" x14ac:dyDescent="0.35">
      <c r="A119" s="12"/>
      <c r="B119" s="13"/>
      <c r="D119" s="170" t="s">
        <v>49</v>
      </c>
      <c r="E119" s="171"/>
      <c r="F119" s="14"/>
      <c r="G119" s="12"/>
    </row>
    <row r="120" spans="1:7" s="2" customFormat="1" x14ac:dyDescent="0.35">
      <c r="A120" s="12"/>
      <c r="B120" s="13"/>
      <c r="D120" s="48" t="s">
        <v>83</v>
      </c>
      <c r="E120" s="64" t="s">
        <v>112</v>
      </c>
      <c r="F120" s="14"/>
      <c r="G120" s="12"/>
    </row>
    <row r="121" spans="1:7" s="2" customFormat="1" x14ac:dyDescent="0.35">
      <c r="A121" s="12"/>
      <c r="B121" s="13"/>
      <c r="D121" s="48" t="s">
        <v>50</v>
      </c>
      <c r="E121" s="47" t="s">
        <v>51</v>
      </c>
      <c r="F121" s="14"/>
      <c r="G121" s="12"/>
    </row>
    <row r="122" spans="1:7" s="2" customFormat="1" x14ac:dyDescent="0.35">
      <c r="A122" s="12"/>
      <c r="B122" s="13"/>
      <c r="D122" s="48" t="s">
        <v>52</v>
      </c>
      <c r="E122" s="47" t="s">
        <v>53</v>
      </c>
      <c r="F122" s="14"/>
      <c r="G122" s="12"/>
    </row>
    <row r="123" spans="1:7" s="2" customFormat="1" x14ac:dyDescent="0.35">
      <c r="A123" s="12"/>
      <c r="B123" s="13"/>
      <c r="D123" s="172" t="s">
        <v>101</v>
      </c>
      <c r="E123" s="169"/>
      <c r="F123" s="14"/>
      <c r="G123" s="12"/>
    </row>
    <row r="124" spans="1:7" s="2" customFormat="1" ht="15" thickBot="1" x14ac:dyDescent="0.4">
      <c r="A124" s="12"/>
      <c r="B124" s="13"/>
      <c r="D124" s="55" t="s">
        <v>36</v>
      </c>
      <c r="E124" s="49" t="s">
        <v>97</v>
      </c>
      <c r="F124" s="14"/>
      <c r="G124" s="12"/>
    </row>
    <row r="125" spans="1:7" x14ac:dyDescent="0.35">
      <c r="A125" s="3"/>
      <c r="B125" s="9"/>
      <c r="D125" s="15"/>
      <c r="E125" s="16"/>
      <c r="F125" s="10"/>
      <c r="G125" s="3"/>
    </row>
    <row r="126" spans="1:7" ht="15.5" thickBot="1" x14ac:dyDescent="0.4">
      <c r="A126" s="3"/>
      <c r="B126" s="9"/>
      <c r="C126" s="32" t="s">
        <v>80</v>
      </c>
      <c r="D126" s="32"/>
      <c r="E126" s="32"/>
      <c r="F126" s="10"/>
      <c r="G126" s="3"/>
    </row>
    <row r="127" spans="1:7" ht="15" thickTop="1" x14ac:dyDescent="0.35">
      <c r="A127" s="3"/>
      <c r="B127" s="9"/>
      <c r="F127" s="10"/>
      <c r="G127" s="3"/>
    </row>
    <row r="128" spans="1:7" ht="59.25" customHeight="1" x14ac:dyDescent="0.35">
      <c r="A128" s="3"/>
      <c r="B128" s="9"/>
      <c r="D128" s="162" t="s">
        <v>133</v>
      </c>
      <c r="E128" s="163"/>
      <c r="F128" s="10"/>
      <c r="G128" s="3"/>
    </row>
    <row r="129" spans="1:7" ht="15" thickBot="1" x14ac:dyDescent="0.4">
      <c r="A129" s="3"/>
      <c r="B129" s="17"/>
      <c r="C129" s="18"/>
      <c r="D129" s="19"/>
      <c r="E129" s="18"/>
      <c r="F129" s="20"/>
      <c r="G129" s="3"/>
    </row>
    <row r="130" spans="1:7" x14ac:dyDescent="0.35">
      <c r="A130" s="3"/>
      <c r="B130" s="3"/>
      <c r="C130" s="3"/>
      <c r="D130" s="4"/>
      <c r="E130" s="3"/>
      <c r="F130" s="3"/>
      <c r="G130" s="3"/>
    </row>
  </sheetData>
  <mergeCells count="10">
    <mergeCell ref="D128:E128"/>
    <mergeCell ref="D6:E6"/>
    <mergeCell ref="D54:D81"/>
    <mergeCell ref="D29:D53"/>
    <mergeCell ref="D11:E11"/>
    <mergeCell ref="D100:E100"/>
    <mergeCell ref="D107:E107"/>
    <mergeCell ref="D115:E115"/>
    <mergeCell ref="D119:E119"/>
    <mergeCell ref="D123:E123"/>
  </mergeCells>
  <pageMargins left="0.7" right="0.7" top="0.75" bottom="0.75" header="0.3" footer="0.3"/>
  <pageSetup paperSize="9" scale="7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5"/>
  </sheetPr>
  <dimension ref="A1:XFB246"/>
  <sheetViews>
    <sheetView zoomScale="70" zoomScaleNormal="70" workbookViewId="0">
      <pane xSplit="1" ySplit="2" topLeftCell="B211" activePane="bottomRight" state="frozen"/>
      <selection pane="topRight" activeCell="B1" sqref="B1"/>
      <selection pane="bottomLeft" activeCell="A3" sqref="A3"/>
      <selection pane="bottomRight" activeCell="A232" sqref="A232"/>
    </sheetView>
  </sheetViews>
  <sheetFormatPr defaultColWidth="2" defaultRowHeight="14.5" x14ac:dyDescent="0.35"/>
  <cols>
    <col min="1" max="1" width="27.1796875" style="22" customWidth="1"/>
    <col min="2" max="2" width="23.54296875" style="22" bestFit="1" customWidth="1"/>
    <col min="3" max="3" width="27.1796875" style="22" customWidth="1"/>
    <col min="4" max="4" width="43.81640625" customWidth="1"/>
    <col min="5" max="5" width="28.1796875" style="2" customWidth="1"/>
    <col min="6" max="6" width="36" customWidth="1"/>
    <col min="7" max="9" width="39.81640625" customWidth="1"/>
    <col min="10" max="13" width="33.1796875" customWidth="1"/>
    <col min="14" max="17" width="33.54296875" customWidth="1"/>
    <col min="18" max="18" width="41.1796875" customWidth="1"/>
    <col min="19" max="20" width="27.81640625" customWidth="1"/>
    <col min="21" max="22" width="27.81640625" style="23" customWidth="1"/>
    <col min="23" max="24" width="27.81640625" customWidth="1"/>
    <col min="25" max="25" width="27.81640625" style="24" customWidth="1"/>
    <col min="26" max="26" width="27.81640625" style="25" customWidth="1"/>
    <col min="27" max="49" width="27.81640625" customWidth="1"/>
    <col min="50" max="56" width="21.81640625" customWidth="1"/>
    <col min="57" max="57" width="19.453125" customWidth="1"/>
    <col min="58" max="58" width="26.54296875" customWidth="1"/>
    <col min="59" max="59" width="9.54296875" customWidth="1"/>
    <col min="60" max="60" width="16.81640625" customWidth="1"/>
    <col min="61" max="16381" width="0" hidden="1" customWidth="1"/>
    <col min="16382" max="16382" width="10.453125" hidden="1"/>
    <col min="16383" max="16384" width="6" hidden="1"/>
  </cols>
  <sheetData>
    <row r="1" spans="1:60" ht="15" customHeight="1" x14ac:dyDescent="0.35">
      <c r="A1" s="58"/>
      <c r="B1" s="58" t="s">
        <v>37</v>
      </c>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9" t="s">
        <v>75</v>
      </c>
      <c r="AN1" s="58"/>
      <c r="AO1" s="58"/>
      <c r="AP1" s="58"/>
      <c r="AQ1" s="58"/>
      <c r="AR1" s="58"/>
      <c r="AS1" s="60" t="s">
        <v>43</v>
      </c>
      <c r="AT1" s="57"/>
      <c r="AU1" s="57"/>
      <c r="AV1" s="57"/>
      <c r="AW1" s="57"/>
      <c r="AX1" s="57"/>
      <c r="AY1" s="57"/>
      <c r="AZ1" s="60" t="s">
        <v>78</v>
      </c>
      <c r="BA1" s="57"/>
      <c r="BB1" s="57"/>
      <c r="BC1" s="60" t="s">
        <v>79</v>
      </c>
      <c r="BD1" s="57"/>
      <c r="BE1" s="61"/>
      <c r="BF1" s="58" t="s">
        <v>101</v>
      </c>
    </row>
    <row r="2" spans="1:60" s="1" customFormat="1" ht="58.5" customHeight="1" x14ac:dyDescent="0.35">
      <c r="A2" s="85" t="s">
        <v>263</v>
      </c>
      <c r="B2" s="85" t="s">
        <v>102</v>
      </c>
      <c r="C2" s="85" t="s">
        <v>103</v>
      </c>
      <c r="D2" s="85" t="s">
        <v>30</v>
      </c>
      <c r="E2" s="85" t="s">
        <v>31</v>
      </c>
      <c r="F2" s="85" t="s">
        <v>23</v>
      </c>
      <c r="G2" s="85" t="s">
        <v>27</v>
      </c>
      <c r="H2" s="85" t="s">
        <v>24</v>
      </c>
      <c r="I2" s="85" t="s">
        <v>25</v>
      </c>
      <c r="J2" s="85" t="s">
        <v>26</v>
      </c>
      <c r="K2" s="85" t="s">
        <v>84</v>
      </c>
      <c r="L2" s="85" t="s">
        <v>72</v>
      </c>
      <c r="M2" s="85" t="s">
        <v>73</v>
      </c>
      <c r="N2" s="85" t="s">
        <v>4</v>
      </c>
      <c r="O2" s="85" t="s">
        <v>5</v>
      </c>
      <c r="P2" s="85" t="s">
        <v>86</v>
      </c>
      <c r="Q2" s="85" t="s">
        <v>85</v>
      </c>
      <c r="R2" s="85" t="s">
        <v>34</v>
      </c>
      <c r="S2" s="85" t="s">
        <v>207</v>
      </c>
      <c r="T2" s="85" t="s">
        <v>208</v>
      </c>
      <c r="U2" s="85" t="s">
        <v>96</v>
      </c>
      <c r="V2" s="86" t="s">
        <v>185</v>
      </c>
      <c r="W2" s="85" t="s">
        <v>186</v>
      </c>
      <c r="X2" s="85" t="s">
        <v>187</v>
      </c>
      <c r="Y2" s="85" t="s">
        <v>189</v>
      </c>
      <c r="Z2" s="86" t="s">
        <v>190</v>
      </c>
      <c r="AA2" s="86" t="s">
        <v>191</v>
      </c>
      <c r="AB2" s="86" t="s">
        <v>192</v>
      </c>
      <c r="AC2" s="86" t="s">
        <v>193</v>
      </c>
      <c r="AD2" s="85" t="s">
        <v>194</v>
      </c>
      <c r="AE2" s="86" t="s">
        <v>195</v>
      </c>
      <c r="AF2" s="86" t="s">
        <v>196</v>
      </c>
      <c r="AG2" s="86" t="s">
        <v>197</v>
      </c>
      <c r="AH2" s="86" t="s">
        <v>198</v>
      </c>
      <c r="AI2" s="86" t="s">
        <v>200</v>
      </c>
      <c r="AJ2" s="85" t="s">
        <v>199</v>
      </c>
      <c r="AK2" s="86" t="s">
        <v>82</v>
      </c>
      <c r="AL2" s="86" t="s">
        <v>28</v>
      </c>
      <c r="AM2" s="87" t="s">
        <v>104</v>
      </c>
      <c r="AN2" s="86" t="s">
        <v>118</v>
      </c>
      <c r="AO2" s="86" t="s">
        <v>119</v>
      </c>
      <c r="AP2" s="86" t="s">
        <v>120</v>
      </c>
      <c r="AQ2" s="86" t="s">
        <v>137</v>
      </c>
      <c r="AR2" s="86" t="s">
        <v>42</v>
      </c>
      <c r="AS2" s="88" t="s">
        <v>108</v>
      </c>
      <c r="AT2" s="89" t="s">
        <v>138</v>
      </c>
      <c r="AU2" s="89" t="s">
        <v>139</v>
      </c>
      <c r="AV2" s="89" t="s">
        <v>140</v>
      </c>
      <c r="AW2" s="89" t="s">
        <v>125</v>
      </c>
      <c r="AX2" s="89" t="s">
        <v>44</v>
      </c>
      <c r="AY2" s="89" t="s">
        <v>45</v>
      </c>
      <c r="AZ2" s="88" t="s">
        <v>47</v>
      </c>
      <c r="BA2" s="89" t="s">
        <v>77</v>
      </c>
      <c r="BB2" s="89" t="s">
        <v>48</v>
      </c>
      <c r="BC2" s="88" t="s">
        <v>83</v>
      </c>
      <c r="BD2" s="89" t="s">
        <v>50</v>
      </c>
      <c r="BE2" s="87" t="s">
        <v>52</v>
      </c>
      <c r="BF2" s="90" t="s">
        <v>36</v>
      </c>
      <c r="BG2"/>
      <c r="BH2"/>
    </row>
    <row r="3" spans="1:60" ht="30" customHeight="1" x14ac:dyDescent="0.35">
      <c r="A3" s="91" t="s">
        <v>264</v>
      </c>
      <c r="B3" s="91">
        <v>2700003859654</v>
      </c>
      <c r="C3" s="91">
        <v>2700003859645</v>
      </c>
      <c r="D3" s="92" t="s">
        <v>265</v>
      </c>
      <c r="E3" s="92" t="s">
        <v>266</v>
      </c>
      <c r="F3" s="92" t="s">
        <v>267</v>
      </c>
      <c r="G3" s="92" t="s">
        <v>268</v>
      </c>
      <c r="H3" s="93" t="s">
        <v>269</v>
      </c>
      <c r="I3" s="93" t="s">
        <v>269</v>
      </c>
      <c r="J3" s="93" t="s">
        <v>270</v>
      </c>
      <c r="K3" s="94" t="s">
        <v>142</v>
      </c>
      <c r="L3" s="94">
        <v>540919</v>
      </c>
      <c r="M3" s="95">
        <v>175590</v>
      </c>
      <c r="N3" s="93" t="s">
        <v>271</v>
      </c>
      <c r="O3" s="93" t="s">
        <v>271</v>
      </c>
      <c r="P3" s="93" t="s">
        <v>272</v>
      </c>
      <c r="Q3" s="95">
        <v>11</v>
      </c>
      <c r="R3" s="94" t="s">
        <v>283</v>
      </c>
      <c r="S3" s="96" t="s">
        <v>153</v>
      </c>
      <c r="T3" s="96" t="s">
        <v>65</v>
      </c>
      <c r="U3" s="94" t="s">
        <v>251</v>
      </c>
      <c r="V3" s="97">
        <v>0</v>
      </c>
      <c r="W3" s="98">
        <v>0</v>
      </c>
      <c r="X3" s="97">
        <v>1.19</v>
      </c>
      <c r="Y3" s="96" t="s">
        <v>153</v>
      </c>
      <c r="Z3" s="96" t="s">
        <v>65</v>
      </c>
      <c r="AA3" s="94" t="s">
        <v>251</v>
      </c>
      <c r="AB3" s="97">
        <v>0</v>
      </c>
      <c r="AC3" s="98">
        <v>0</v>
      </c>
      <c r="AD3" s="97">
        <v>1.19</v>
      </c>
      <c r="AE3" s="96"/>
      <c r="AF3" s="96"/>
      <c r="AG3" s="94"/>
      <c r="AH3" s="97"/>
      <c r="AI3" s="98"/>
      <c r="AJ3" s="97"/>
      <c r="AK3" s="94" t="s">
        <v>250</v>
      </c>
      <c r="AL3" s="94" t="s">
        <v>256</v>
      </c>
      <c r="AM3" s="97">
        <v>1.19</v>
      </c>
      <c r="AN3" s="97">
        <v>1.19</v>
      </c>
      <c r="AO3" s="97">
        <v>1.9350000000000001</v>
      </c>
      <c r="AP3" s="97">
        <v>0.45400000000000001</v>
      </c>
      <c r="AQ3" s="97">
        <v>0.47799999999999998</v>
      </c>
      <c r="AR3" s="99">
        <v>43252</v>
      </c>
      <c r="AS3" s="100">
        <v>1.9350000000000001</v>
      </c>
      <c r="AT3" s="97">
        <v>1.19</v>
      </c>
      <c r="AU3" s="97">
        <v>1.9350000000000001</v>
      </c>
      <c r="AV3" s="97">
        <v>0.45400000000000001</v>
      </c>
      <c r="AW3" s="97">
        <v>0.47799999999999998</v>
      </c>
      <c r="AX3" s="99">
        <v>42917</v>
      </c>
      <c r="AY3" s="99">
        <v>46539</v>
      </c>
      <c r="AZ3" s="101" t="s">
        <v>250</v>
      </c>
      <c r="BA3" s="95" t="s">
        <v>250</v>
      </c>
      <c r="BB3" s="95"/>
      <c r="BC3" s="101" t="s">
        <v>250</v>
      </c>
      <c r="BD3" s="95"/>
      <c r="BE3" s="95"/>
      <c r="BF3" s="102">
        <v>44019</v>
      </c>
    </row>
    <row r="4" spans="1:60" ht="30" customHeight="1" x14ac:dyDescent="0.35">
      <c r="A4" s="91" t="s">
        <v>273</v>
      </c>
      <c r="B4" s="91" t="s">
        <v>274</v>
      </c>
      <c r="C4" s="91">
        <v>2700001033919</v>
      </c>
      <c r="D4" s="92" t="s">
        <v>275</v>
      </c>
      <c r="E4" s="92" t="s">
        <v>276</v>
      </c>
      <c r="F4" s="92" t="s">
        <v>277</v>
      </c>
      <c r="G4" s="92" t="s">
        <v>278</v>
      </c>
      <c r="H4" s="93" t="s">
        <v>279</v>
      </c>
      <c r="I4" s="93" t="s">
        <v>280</v>
      </c>
      <c r="J4" s="93" t="s">
        <v>281</v>
      </c>
      <c r="K4" s="94" t="s">
        <v>142</v>
      </c>
      <c r="L4" s="94">
        <v>471096</v>
      </c>
      <c r="M4" s="95">
        <v>170327</v>
      </c>
      <c r="N4" s="93" t="s">
        <v>282</v>
      </c>
      <c r="O4" s="93" t="s">
        <v>282</v>
      </c>
      <c r="P4" s="93" t="s">
        <v>282</v>
      </c>
      <c r="Q4" s="95">
        <v>11</v>
      </c>
      <c r="R4" s="94" t="s">
        <v>283</v>
      </c>
      <c r="S4" s="96" t="s">
        <v>160</v>
      </c>
      <c r="T4" s="96" t="s">
        <v>65</v>
      </c>
      <c r="U4" s="94" t="s">
        <v>250</v>
      </c>
      <c r="V4" s="97">
        <v>0</v>
      </c>
      <c r="W4" s="98">
        <v>0</v>
      </c>
      <c r="X4" s="97">
        <v>6.27</v>
      </c>
      <c r="Y4" s="96"/>
      <c r="Z4" s="96"/>
      <c r="AA4" s="94"/>
      <c r="AB4" s="97"/>
      <c r="AC4" s="98"/>
      <c r="AD4" s="97"/>
      <c r="AE4" s="96"/>
      <c r="AF4" s="96"/>
      <c r="AG4" s="94"/>
      <c r="AH4" s="97"/>
      <c r="AI4" s="98"/>
      <c r="AJ4" s="97"/>
      <c r="AK4" s="94" t="s">
        <v>250</v>
      </c>
      <c r="AL4" s="94" t="s">
        <v>256</v>
      </c>
      <c r="AM4" s="97">
        <v>6.6</v>
      </c>
      <c r="AN4" s="97">
        <v>2.38</v>
      </c>
      <c r="AO4" s="97">
        <v>2.5</v>
      </c>
      <c r="AP4" s="97">
        <v>3.8</v>
      </c>
      <c r="AQ4" s="97">
        <v>4</v>
      </c>
      <c r="AR4" s="99">
        <v>42614</v>
      </c>
      <c r="AS4" s="100"/>
      <c r="AT4" s="97"/>
      <c r="AU4" s="97"/>
      <c r="AV4" s="97"/>
      <c r="AW4" s="97"/>
      <c r="AX4" s="99"/>
      <c r="AY4" s="99"/>
      <c r="AZ4" s="101" t="s">
        <v>250</v>
      </c>
      <c r="BA4" s="95" t="s">
        <v>250</v>
      </c>
      <c r="BB4" s="95"/>
      <c r="BC4" s="101" t="s">
        <v>250</v>
      </c>
      <c r="BD4" s="95"/>
      <c r="BE4" s="95"/>
      <c r="BF4" s="102">
        <v>44019</v>
      </c>
    </row>
    <row r="5" spans="1:60" ht="30" customHeight="1" x14ac:dyDescent="0.35">
      <c r="A5" s="91" t="s">
        <v>305</v>
      </c>
      <c r="B5" s="91">
        <v>2700007176055</v>
      </c>
      <c r="C5" s="91">
        <v>2700004911241</v>
      </c>
      <c r="D5" s="92" t="s">
        <v>285</v>
      </c>
      <c r="E5" s="92" t="s">
        <v>286</v>
      </c>
      <c r="F5" s="92" t="s">
        <v>287</v>
      </c>
      <c r="G5" s="92" t="s">
        <v>288</v>
      </c>
      <c r="H5" s="93" t="s">
        <v>289</v>
      </c>
      <c r="I5" s="93" t="s">
        <v>289</v>
      </c>
      <c r="J5" s="93" t="s">
        <v>290</v>
      </c>
      <c r="K5" s="94" t="s">
        <v>142</v>
      </c>
      <c r="L5" s="94">
        <v>521680</v>
      </c>
      <c r="M5" s="95">
        <v>189849</v>
      </c>
      <c r="N5" s="93" t="s">
        <v>291</v>
      </c>
      <c r="O5" s="93" t="s">
        <v>292</v>
      </c>
      <c r="P5" s="93" t="s">
        <v>293</v>
      </c>
      <c r="Q5" s="95">
        <v>11</v>
      </c>
      <c r="R5" s="94" t="s">
        <v>283</v>
      </c>
      <c r="S5" s="96" t="s">
        <v>153</v>
      </c>
      <c r="T5" s="96" t="s">
        <v>65</v>
      </c>
      <c r="U5" s="94" t="s">
        <v>251</v>
      </c>
      <c r="V5" s="97">
        <v>0</v>
      </c>
      <c r="W5" s="98">
        <v>0</v>
      </c>
      <c r="X5" s="97">
        <v>1.56</v>
      </c>
      <c r="Y5" s="96"/>
      <c r="Z5" s="96"/>
      <c r="AA5" s="94"/>
      <c r="AB5" s="97"/>
      <c r="AC5" s="98"/>
      <c r="AD5" s="97"/>
      <c r="AE5" s="96"/>
      <c r="AF5" s="96"/>
      <c r="AG5" s="94"/>
      <c r="AH5" s="97"/>
      <c r="AI5" s="98"/>
      <c r="AJ5" s="97"/>
      <c r="AK5" s="94" t="s">
        <v>250</v>
      </c>
      <c r="AL5" s="94" t="s">
        <v>43</v>
      </c>
      <c r="AM5" s="97"/>
      <c r="AN5" s="97"/>
      <c r="AO5" s="97"/>
      <c r="AP5" s="97"/>
      <c r="AQ5" s="97"/>
      <c r="AR5" s="99"/>
      <c r="AS5" s="100">
        <v>1.93</v>
      </c>
      <c r="AT5" s="97">
        <v>1.56</v>
      </c>
      <c r="AU5" s="97">
        <v>1.93</v>
      </c>
      <c r="AV5" s="97" t="s">
        <v>284</v>
      </c>
      <c r="AW5" s="97" t="s">
        <v>284</v>
      </c>
      <c r="AX5" s="99">
        <v>43739</v>
      </c>
      <c r="AY5" s="99"/>
      <c r="AZ5" s="101" t="s">
        <v>250</v>
      </c>
      <c r="BA5" s="95" t="s">
        <v>250</v>
      </c>
      <c r="BB5" s="95"/>
      <c r="BC5" s="101" t="s">
        <v>250</v>
      </c>
      <c r="BD5" s="95"/>
      <c r="BE5" s="95"/>
      <c r="BF5" s="102">
        <v>44019</v>
      </c>
    </row>
    <row r="6" spans="1:60" ht="30" customHeight="1" x14ac:dyDescent="0.35">
      <c r="A6" s="91" t="s">
        <v>304</v>
      </c>
      <c r="B6" s="91">
        <v>2700006369022</v>
      </c>
      <c r="C6" s="91" t="s">
        <v>294</v>
      </c>
      <c r="D6" s="92" t="s">
        <v>295</v>
      </c>
      <c r="E6" s="92" t="s">
        <v>296</v>
      </c>
      <c r="F6" s="92" t="s">
        <v>297</v>
      </c>
      <c r="G6" s="92"/>
      <c r="H6" s="93" t="s">
        <v>298</v>
      </c>
      <c r="I6" s="93" t="s">
        <v>299</v>
      </c>
      <c r="J6" s="93" t="s">
        <v>300</v>
      </c>
      <c r="K6" s="94" t="s">
        <v>259</v>
      </c>
      <c r="L6" s="94">
        <v>325875</v>
      </c>
      <c r="M6" s="95">
        <v>674212</v>
      </c>
      <c r="N6" s="93" t="s">
        <v>301</v>
      </c>
      <c r="O6" s="93" t="s">
        <v>302</v>
      </c>
      <c r="P6" s="93" t="s">
        <v>303</v>
      </c>
      <c r="Q6" s="95">
        <v>11</v>
      </c>
      <c r="R6" s="94" t="s">
        <v>283</v>
      </c>
      <c r="S6" s="96" t="s">
        <v>153</v>
      </c>
      <c r="T6" s="96" t="s">
        <v>65</v>
      </c>
      <c r="U6" s="94" t="s">
        <v>251</v>
      </c>
      <c r="V6" s="97">
        <v>0</v>
      </c>
      <c r="W6" s="98">
        <v>0</v>
      </c>
      <c r="X6" s="97">
        <v>1.2</v>
      </c>
      <c r="Y6" s="96"/>
      <c r="Z6" s="96"/>
      <c r="AA6" s="94"/>
      <c r="AB6" s="97"/>
      <c r="AC6" s="98"/>
      <c r="AD6" s="97"/>
      <c r="AE6" s="96"/>
      <c r="AF6" s="96"/>
      <c r="AG6" s="94"/>
      <c r="AH6" s="97"/>
      <c r="AI6" s="98"/>
      <c r="AJ6" s="97"/>
      <c r="AK6" s="94" t="s">
        <v>250</v>
      </c>
      <c r="AL6" s="94" t="s">
        <v>256</v>
      </c>
      <c r="AM6" s="97">
        <v>1.2</v>
      </c>
      <c r="AN6" s="97">
        <v>1.2</v>
      </c>
      <c r="AO6" s="97">
        <v>1.26</v>
      </c>
      <c r="AP6" s="97"/>
      <c r="AQ6" s="97"/>
      <c r="AR6" s="99">
        <v>44426</v>
      </c>
      <c r="AS6" s="100"/>
      <c r="AT6" s="97"/>
      <c r="AU6" s="97"/>
      <c r="AV6" s="97"/>
      <c r="AW6" s="97"/>
      <c r="AX6" s="99"/>
      <c r="AY6" s="99"/>
      <c r="AZ6" s="101" t="s">
        <v>250</v>
      </c>
      <c r="BA6" s="95" t="s">
        <v>250</v>
      </c>
      <c r="BB6" s="95"/>
      <c r="BC6" s="101" t="s">
        <v>250</v>
      </c>
      <c r="BD6" s="95"/>
      <c r="BE6" s="95"/>
      <c r="BF6" s="102">
        <v>44117</v>
      </c>
    </row>
    <row r="7" spans="1:60" ht="30" customHeight="1" x14ac:dyDescent="0.35">
      <c r="A7" s="91" t="s">
        <v>306</v>
      </c>
      <c r="B7" s="142" t="s">
        <v>307</v>
      </c>
      <c r="C7" s="91"/>
      <c r="D7" s="92" t="s">
        <v>308</v>
      </c>
      <c r="E7" s="92" t="s">
        <v>309</v>
      </c>
      <c r="F7" s="92" t="s">
        <v>310</v>
      </c>
      <c r="G7" s="92" t="s">
        <v>311</v>
      </c>
      <c r="H7" s="93" t="s">
        <v>289</v>
      </c>
      <c r="I7" s="93" t="s">
        <v>289</v>
      </c>
      <c r="J7" s="93" t="s">
        <v>312</v>
      </c>
      <c r="K7" s="94" t="s">
        <v>142</v>
      </c>
      <c r="L7" s="94">
        <v>529903</v>
      </c>
      <c r="M7" s="95">
        <v>183749</v>
      </c>
      <c r="N7" s="93" t="s">
        <v>313</v>
      </c>
      <c r="O7" s="93" t="s">
        <v>313</v>
      </c>
      <c r="P7" s="93" t="s">
        <v>314</v>
      </c>
      <c r="Q7" s="95">
        <v>11</v>
      </c>
      <c r="R7" s="94" t="s">
        <v>315</v>
      </c>
      <c r="S7" s="96" t="s">
        <v>153</v>
      </c>
      <c r="T7" s="96" t="s">
        <v>65</v>
      </c>
      <c r="U7" s="94" t="s">
        <v>251</v>
      </c>
      <c r="V7" s="97">
        <v>0</v>
      </c>
      <c r="W7" s="98">
        <v>0</v>
      </c>
      <c r="X7" s="97">
        <v>1.98</v>
      </c>
      <c r="Y7" s="96" t="s">
        <v>153</v>
      </c>
      <c r="Z7" s="96" t="s">
        <v>65</v>
      </c>
      <c r="AA7" s="94" t="s">
        <v>251</v>
      </c>
      <c r="AB7" s="97">
        <v>0</v>
      </c>
      <c r="AC7" s="98">
        <v>0</v>
      </c>
      <c r="AD7" s="97">
        <v>1.98</v>
      </c>
      <c r="AE7" s="96"/>
      <c r="AF7" s="96"/>
      <c r="AG7" s="94"/>
      <c r="AH7" s="97"/>
      <c r="AI7" s="98"/>
      <c r="AJ7" s="97"/>
      <c r="AK7" s="94" t="s">
        <v>250</v>
      </c>
      <c r="AL7" s="94" t="s">
        <v>256</v>
      </c>
      <c r="AM7" s="97">
        <v>3.96</v>
      </c>
      <c r="AN7" s="97">
        <v>3.96</v>
      </c>
      <c r="AO7" s="97">
        <v>4.9800000000000004</v>
      </c>
      <c r="AP7" s="97"/>
      <c r="AQ7" s="97"/>
      <c r="AR7" s="99">
        <v>44111</v>
      </c>
      <c r="AS7" s="100"/>
      <c r="AT7" s="97"/>
      <c r="AU7" s="97"/>
      <c r="AV7" s="97"/>
      <c r="AW7" s="97"/>
      <c r="AX7" s="99"/>
      <c r="AY7" s="99"/>
      <c r="AZ7" s="101" t="s">
        <v>250</v>
      </c>
      <c r="BA7" s="95" t="s">
        <v>250</v>
      </c>
      <c r="BB7" s="95"/>
      <c r="BC7" s="101" t="s">
        <v>250</v>
      </c>
      <c r="BD7" s="95"/>
      <c r="BE7" s="95"/>
      <c r="BF7" s="102">
        <v>44117</v>
      </c>
    </row>
    <row r="8" spans="1:60" ht="30" customHeight="1" x14ac:dyDescent="0.35">
      <c r="A8" s="91" t="s">
        <v>323</v>
      </c>
      <c r="B8" s="91">
        <v>2700004514177</v>
      </c>
      <c r="C8" s="91" t="s">
        <v>316</v>
      </c>
      <c r="D8" s="92" t="s">
        <v>317</v>
      </c>
      <c r="E8" s="92" t="s">
        <v>318</v>
      </c>
      <c r="F8" s="92" t="s">
        <v>319</v>
      </c>
      <c r="G8" s="92" t="s">
        <v>320</v>
      </c>
      <c r="H8" s="93" t="s">
        <v>289</v>
      </c>
      <c r="I8" s="93" t="s">
        <v>289</v>
      </c>
      <c r="J8" s="93" t="s">
        <v>321</v>
      </c>
      <c r="K8" s="94" t="s">
        <v>142</v>
      </c>
      <c r="L8" s="95">
        <v>532272</v>
      </c>
      <c r="M8" s="95">
        <v>178730</v>
      </c>
      <c r="N8" s="93" t="s">
        <v>313</v>
      </c>
      <c r="O8" s="93" t="s">
        <v>313</v>
      </c>
      <c r="P8" s="93" t="s">
        <v>322</v>
      </c>
      <c r="Q8" s="95">
        <v>20</v>
      </c>
      <c r="R8" s="94" t="s">
        <v>283</v>
      </c>
      <c r="S8" s="96" t="s">
        <v>153</v>
      </c>
      <c r="T8" s="96" t="s">
        <v>65</v>
      </c>
      <c r="U8" s="94" t="s">
        <v>251</v>
      </c>
      <c r="V8" s="97">
        <v>0</v>
      </c>
      <c r="W8" s="98">
        <v>0</v>
      </c>
      <c r="X8" s="97">
        <v>0.8</v>
      </c>
      <c r="Y8" s="96" t="s">
        <v>153</v>
      </c>
      <c r="Z8" s="96" t="s">
        <v>65</v>
      </c>
      <c r="AA8" s="94" t="s">
        <v>251</v>
      </c>
      <c r="AB8" s="97">
        <v>0</v>
      </c>
      <c r="AC8" s="98">
        <v>0</v>
      </c>
      <c r="AD8" s="97">
        <v>0.8</v>
      </c>
      <c r="AE8" s="96"/>
      <c r="AF8" s="96"/>
      <c r="AG8" s="94"/>
      <c r="AH8" s="97"/>
      <c r="AI8" s="98"/>
      <c r="AJ8" s="97"/>
      <c r="AK8" s="94" t="s">
        <v>250</v>
      </c>
      <c r="AL8" s="94" t="s">
        <v>256</v>
      </c>
      <c r="AM8" s="97">
        <v>1.6</v>
      </c>
      <c r="AN8" s="97">
        <v>1.6</v>
      </c>
      <c r="AO8" s="97">
        <v>1.68</v>
      </c>
      <c r="AP8" s="97">
        <v>0.35</v>
      </c>
      <c r="AQ8" s="97">
        <v>0.36</v>
      </c>
      <c r="AR8" s="99">
        <v>42675</v>
      </c>
      <c r="AS8" s="100"/>
      <c r="AT8" s="97"/>
      <c r="AU8" s="97"/>
      <c r="AV8" s="97"/>
      <c r="AW8" s="97"/>
      <c r="AX8" s="99"/>
      <c r="AY8" s="99"/>
      <c r="AZ8" s="101" t="s">
        <v>250</v>
      </c>
      <c r="BA8" s="95" t="s">
        <v>250</v>
      </c>
      <c r="BB8" s="95"/>
      <c r="BC8" s="101" t="s">
        <v>250</v>
      </c>
      <c r="BD8" s="95"/>
      <c r="BE8" s="95"/>
      <c r="BF8" s="102">
        <v>44019</v>
      </c>
    </row>
    <row r="9" spans="1:60" ht="30" customHeight="1" x14ac:dyDescent="0.35">
      <c r="A9" s="91" t="s">
        <v>324</v>
      </c>
      <c r="B9" s="91">
        <v>2700002796073</v>
      </c>
      <c r="C9" s="91" t="s">
        <v>325</v>
      </c>
      <c r="D9" s="92" t="s">
        <v>326</v>
      </c>
      <c r="E9" s="92" t="s">
        <v>327</v>
      </c>
      <c r="F9" s="92" t="s">
        <v>328</v>
      </c>
      <c r="G9" s="92" t="s">
        <v>329</v>
      </c>
      <c r="H9" s="93" t="s">
        <v>330</v>
      </c>
      <c r="I9" s="93" t="s">
        <v>330</v>
      </c>
      <c r="J9" s="93" t="s">
        <v>331</v>
      </c>
      <c r="K9" s="94" t="s">
        <v>260</v>
      </c>
      <c r="L9" s="95">
        <v>323096</v>
      </c>
      <c r="M9" s="95">
        <v>178857</v>
      </c>
      <c r="N9" s="93" t="s">
        <v>332</v>
      </c>
      <c r="O9" s="93" t="s">
        <v>333</v>
      </c>
      <c r="P9" s="93" t="s">
        <v>293</v>
      </c>
      <c r="Q9" s="95" t="s">
        <v>334</v>
      </c>
      <c r="R9" s="94" t="s">
        <v>283</v>
      </c>
      <c r="S9" s="96" t="s">
        <v>19</v>
      </c>
      <c r="T9" s="96" t="s">
        <v>64</v>
      </c>
      <c r="U9" s="94" t="s">
        <v>250</v>
      </c>
      <c r="V9" s="97">
        <v>0</v>
      </c>
      <c r="W9" s="98">
        <v>0</v>
      </c>
      <c r="X9" s="97">
        <v>1.5</v>
      </c>
      <c r="Y9" s="96"/>
      <c r="Z9" s="96"/>
      <c r="AA9" s="94"/>
      <c r="AB9" s="97"/>
      <c r="AC9" s="98"/>
      <c r="AD9" s="97"/>
      <c r="AE9" s="96"/>
      <c r="AF9" s="96"/>
      <c r="AG9" s="94"/>
      <c r="AH9" s="97"/>
      <c r="AI9" s="98"/>
      <c r="AJ9" s="97"/>
      <c r="AK9" s="94" t="s">
        <v>250</v>
      </c>
      <c r="AL9" s="94" t="s">
        <v>256</v>
      </c>
      <c r="AM9" s="97">
        <v>1.5</v>
      </c>
      <c r="AN9" s="97">
        <v>1.5</v>
      </c>
      <c r="AO9" s="97">
        <v>1.58</v>
      </c>
      <c r="AP9" s="97">
        <v>1.5</v>
      </c>
      <c r="AQ9" s="97">
        <v>1.58</v>
      </c>
      <c r="AR9" s="99">
        <v>42217</v>
      </c>
      <c r="AS9" s="100"/>
      <c r="AT9" s="97"/>
      <c r="AU9" s="97"/>
      <c r="AV9" s="97"/>
      <c r="AW9" s="97"/>
      <c r="AX9" s="99"/>
      <c r="AY9" s="99"/>
      <c r="AZ9" s="101" t="s">
        <v>250</v>
      </c>
      <c r="BA9" s="95" t="s">
        <v>250</v>
      </c>
      <c r="BB9" s="95"/>
      <c r="BC9" s="101" t="s">
        <v>250</v>
      </c>
      <c r="BD9" s="95"/>
      <c r="BE9" s="95"/>
      <c r="BF9" s="102">
        <v>44020</v>
      </c>
    </row>
    <row r="10" spans="1:60" ht="30" customHeight="1" x14ac:dyDescent="0.35">
      <c r="A10" s="91" t="s">
        <v>335</v>
      </c>
      <c r="B10" s="91">
        <v>2400000738874</v>
      </c>
      <c r="C10" s="91">
        <v>2400000715097</v>
      </c>
      <c r="D10" s="92" t="s">
        <v>336</v>
      </c>
      <c r="E10" s="92" t="s">
        <v>337</v>
      </c>
      <c r="F10" s="92" t="s">
        <v>338</v>
      </c>
      <c r="G10" s="92" t="s">
        <v>339</v>
      </c>
      <c r="H10" s="93" t="s">
        <v>340</v>
      </c>
      <c r="I10" s="93" t="s">
        <v>341</v>
      </c>
      <c r="J10" s="93" t="s">
        <v>342</v>
      </c>
      <c r="K10" s="94" t="s">
        <v>142</v>
      </c>
      <c r="L10" s="95">
        <v>331284</v>
      </c>
      <c r="M10" s="95">
        <v>139901</v>
      </c>
      <c r="N10" s="93" t="s">
        <v>343</v>
      </c>
      <c r="O10" s="93" t="s">
        <v>344</v>
      </c>
      <c r="P10" s="93" t="s">
        <v>345</v>
      </c>
      <c r="Q10" s="95">
        <v>11</v>
      </c>
      <c r="R10" s="94" t="s">
        <v>315</v>
      </c>
      <c r="S10" s="96" t="s">
        <v>160</v>
      </c>
      <c r="T10" s="96" t="s">
        <v>65</v>
      </c>
      <c r="U10" s="94" t="s">
        <v>250</v>
      </c>
      <c r="V10" s="97">
        <v>0</v>
      </c>
      <c r="W10" s="98">
        <v>0</v>
      </c>
      <c r="X10" s="97">
        <v>1.6</v>
      </c>
      <c r="Y10" s="96" t="s">
        <v>19</v>
      </c>
      <c r="Z10" s="96" t="s">
        <v>64</v>
      </c>
      <c r="AA10" s="94" t="s">
        <v>250</v>
      </c>
      <c r="AB10" s="97">
        <v>0</v>
      </c>
      <c r="AC10" s="98">
        <v>0</v>
      </c>
      <c r="AD10" s="97">
        <v>0.28000000000000003</v>
      </c>
      <c r="AE10" s="96"/>
      <c r="AF10" s="96"/>
      <c r="AG10" s="94"/>
      <c r="AH10" s="97"/>
      <c r="AI10" s="98"/>
      <c r="AJ10" s="97"/>
      <c r="AK10" s="94" t="s">
        <v>250</v>
      </c>
      <c r="AL10" s="94" t="s">
        <v>256</v>
      </c>
      <c r="AM10" s="97">
        <v>1.9</v>
      </c>
      <c r="AN10" s="97">
        <v>1.9</v>
      </c>
      <c r="AO10" s="97">
        <v>2</v>
      </c>
      <c r="AP10" s="97">
        <v>0.97499999999999998</v>
      </c>
      <c r="AQ10" s="97">
        <v>0.97499999999999998</v>
      </c>
      <c r="AR10" s="99">
        <v>40725</v>
      </c>
      <c r="AS10" s="100"/>
      <c r="AT10" s="97"/>
      <c r="AU10" s="97"/>
      <c r="AV10" s="97"/>
      <c r="AW10" s="97"/>
      <c r="AX10" s="99"/>
      <c r="AY10" s="99"/>
      <c r="AZ10" s="101" t="s">
        <v>250</v>
      </c>
      <c r="BA10" s="95" t="s">
        <v>250</v>
      </c>
      <c r="BB10" s="95"/>
      <c r="BC10" s="101" t="s">
        <v>250</v>
      </c>
      <c r="BD10" s="95"/>
      <c r="BE10" s="95"/>
      <c r="BF10" s="102">
        <v>44385</v>
      </c>
    </row>
    <row r="11" spans="1:60" ht="30" customHeight="1" x14ac:dyDescent="0.35">
      <c r="A11" s="91" t="s">
        <v>346</v>
      </c>
      <c r="B11" s="142" t="s">
        <v>348</v>
      </c>
      <c r="C11" s="142" t="s">
        <v>347</v>
      </c>
      <c r="D11" s="92" t="s">
        <v>326</v>
      </c>
      <c r="E11" s="92" t="s">
        <v>349</v>
      </c>
      <c r="F11" s="92" t="s">
        <v>350</v>
      </c>
      <c r="G11" s="92"/>
      <c r="H11" s="93" t="s">
        <v>351</v>
      </c>
      <c r="I11" s="93" t="s">
        <v>352</v>
      </c>
      <c r="J11" s="93" t="s">
        <v>353</v>
      </c>
      <c r="K11" s="94" t="s">
        <v>142</v>
      </c>
      <c r="L11" s="95">
        <v>445852</v>
      </c>
      <c r="M11" s="95">
        <v>329844</v>
      </c>
      <c r="N11" s="93" t="s">
        <v>354</v>
      </c>
      <c r="O11" s="93" t="s">
        <v>355</v>
      </c>
      <c r="P11" s="93" t="s">
        <v>356</v>
      </c>
      <c r="Q11" s="95" t="s">
        <v>334</v>
      </c>
      <c r="R11" s="94" t="s">
        <v>283</v>
      </c>
      <c r="S11" s="96" t="s">
        <v>19</v>
      </c>
      <c r="T11" s="96" t="s">
        <v>64</v>
      </c>
      <c r="U11" s="94" t="s">
        <v>250</v>
      </c>
      <c r="V11" s="97">
        <v>0</v>
      </c>
      <c r="W11" s="98">
        <v>0</v>
      </c>
      <c r="X11" s="97">
        <v>2</v>
      </c>
      <c r="Y11" s="96"/>
      <c r="Z11" s="96"/>
      <c r="AA11" s="94"/>
      <c r="AB11" s="97"/>
      <c r="AC11" s="98"/>
      <c r="AD11" s="97"/>
      <c r="AE11" s="96"/>
      <c r="AF11" s="96"/>
      <c r="AG11" s="94"/>
      <c r="AH11" s="97"/>
      <c r="AI11" s="98"/>
      <c r="AJ11" s="97"/>
      <c r="AK11" s="94" t="s">
        <v>250</v>
      </c>
      <c r="AL11" s="94" t="s">
        <v>43</v>
      </c>
      <c r="AM11" s="97"/>
      <c r="AN11" s="97"/>
      <c r="AO11" s="97"/>
      <c r="AP11" s="97"/>
      <c r="AQ11" s="97"/>
      <c r="AR11" s="99"/>
      <c r="AS11" s="100">
        <v>2.1</v>
      </c>
      <c r="AT11" s="97">
        <v>1</v>
      </c>
      <c r="AU11" s="97">
        <v>0.95</v>
      </c>
      <c r="AV11" s="97">
        <v>2</v>
      </c>
      <c r="AW11" s="97">
        <v>2.5</v>
      </c>
      <c r="AX11" s="99">
        <v>43919</v>
      </c>
      <c r="AY11" s="99"/>
      <c r="AZ11" s="101" t="s">
        <v>250</v>
      </c>
      <c r="BA11" s="95" t="s">
        <v>250</v>
      </c>
      <c r="BB11" s="95"/>
      <c r="BC11" s="101" t="s">
        <v>250</v>
      </c>
      <c r="BD11" s="95"/>
      <c r="BE11" s="95"/>
      <c r="BF11" s="102">
        <v>44385</v>
      </c>
    </row>
    <row r="12" spans="1:60" ht="30" customHeight="1" x14ac:dyDescent="0.35">
      <c r="A12" s="91" t="s">
        <v>357</v>
      </c>
      <c r="B12" s="91">
        <v>2700006820056</v>
      </c>
      <c r="C12" s="91" t="s">
        <v>358</v>
      </c>
      <c r="D12" s="92" t="s">
        <v>359</v>
      </c>
      <c r="E12" s="92" t="s">
        <v>360</v>
      </c>
      <c r="F12" s="92" t="s">
        <v>361</v>
      </c>
      <c r="G12" s="92"/>
      <c r="H12" s="93" t="s">
        <v>362</v>
      </c>
      <c r="I12" s="93" t="s">
        <v>289</v>
      </c>
      <c r="J12" s="93" t="s">
        <v>363</v>
      </c>
      <c r="K12" s="94" t="s">
        <v>142</v>
      </c>
      <c r="L12" s="95">
        <v>519155</v>
      </c>
      <c r="M12" s="95">
        <v>183824</v>
      </c>
      <c r="N12" s="93" t="s">
        <v>364</v>
      </c>
      <c r="O12" s="93" t="s">
        <v>365</v>
      </c>
      <c r="P12" s="93" t="s">
        <v>366</v>
      </c>
      <c r="Q12" s="95" t="s">
        <v>334</v>
      </c>
      <c r="R12" s="94" t="s">
        <v>283</v>
      </c>
      <c r="S12" s="96" t="s">
        <v>153</v>
      </c>
      <c r="T12" s="96" t="s">
        <v>65</v>
      </c>
      <c r="U12" s="94" t="s">
        <v>251</v>
      </c>
      <c r="V12" s="97">
        <v>0</v>
      </c>
      <c r="W12" s="98">
        <v>0</v>
      </c>
      <c r="X12" s="97">
        <v>1.2</v>
      </c>
      <c r="Y12" s="96"/>
      <c r="Z12" s="96"/>
      <c r="AA12" s="94"/>
      <c r="AB12" s="97"/>
      <c r="AC12" s="98"/>
      <c r="AD12" s="97"/>
      <c r="AE12" s="96"/>
      <c r="AF12" s="96"/>
      <c r="AG12" s="94"/>
      <c r="AH12" s="97"/>
      <c r="AI12" s="98"/>
      <c r="AJ12" s="97"/>
      <c r="AK12" s="94" t="s">
        <v>250</v>
      </c>
      <c r="AL12" s="94" t="s">
        <v>43</v>
      </c>
      <c r="AM12" s="97"/>
      <c r="AN12" s="97"/>
      <c r="AO12" s="97"/>
      <c r="AP12" s="97"/>
      <c r="AQ12" s="97"/>
      <c r="AR12" s="99"/>
      <c r="AS12" s="100">
        <v>1.2</v>
      </c>
      <c r="AT12" s="97">
        <v>1.2</v>
      </c>
      <c r="AU12" s="97">
        <v>0.9</v>
      </c>
      <c r="AV12" s="97">
        <v>879</v>
      </c>
      <c r="AW12" s="97">
        <v>879</v>
      </c>
      <c r="AX12" s="99">
        <v>44097</v>
      </c>
      <c r="AY12" s="99"/>
      <c r="AZ12" s="101" t="s">
        <v>250</v>
      </c>
      <c r="BA12" s="95" t="s">
        <v>250</v>
      </c>
      <c r="BB12" s="95"/>
      <c r="BC12" s="101" t="s">
        <v>250</v>
      </c>
      <c r="BD12" s="95"/>
      <c r="BE12" s="95"/>
      <c r="BF12" s="102">
        <v>44117</v>
      </c>
    </row>
    <row r="13" spans="1:60" ht="30" customHeight="1" x14ac:dyDescent="0.35">
      <c r="A13" s="91" t="s">
        <v>367</v>
      </c>
      <c r="B13" s="91"/>
      <c r="C13" s="91">
        <v>2700004433378</v>
      </c>
      <c r="D13" s="92" t="s">
        <v>368</v>
      </c>
      <c r="E13" s="92" t="s">
        <v>369</v>
      </c>
      <c r="F13" s="92" t="s">
        <v>370</v>
      </c>
      <c r="G13" s="92" t="s">
        <v>371</v>
      </c>
      <c r="H13" s="93" t="s">
        <v>372</v>
      </c>
      <c r="I13" s="93" t="s">
        <v>373</v>
      </c>
      <c r="J13" s="93" t="s">
        <v>374</v>
      </c>
      <c r="K13" s="94" t="s">
        <v>142</v>
      </c>
      <c r="L13" s="95">
        <v>492549</v>
      </c>
      <c r="M13" s="95">
        <v>238596</v>
      </c>
      <c r="N13" s="93" t="s">
        <v>375</v>
      </c>
      <c r="O13" s="93" t="s">
        <v>375</v>
      </c>
      <c r="P13" s="93" t="s">
        <v>375</v>
      </c>
      <c r="Q13" s="95" t="s">
        <v>334</v>
      </c>
      <c r="R13" s="94" t="s">
        <v>283</v>
      </c>
      <c r="S13" s="96" t="s">
        <v>19</v>
      </c>
      <c r="T13" s="96" t="s">
        <v>64</v>
      </c>
      <c r="U13" s="94" t="s">
        <v>250</v>
      </c>
      <c r="V13" s="97">
        <v>0</v>
      </c>
      <c r="W13" s="98">
        <v>0</v>
      </c>
      <c r="X13" s="97">
        <v>2</v>
      </c>
      <c r="Y13" s="96"/>
      <c r="Z13" s="96"/>
      <c r="AA13" s="94"/>
      <c r="AB13" s="97"/>
      <c r="AC13" s="98"/>
      <c r="AD13" s="97"/>
      <c r="AE13" s="96"/>
      <c r="AF13" s="96"/>
      <c r="AG13" s="94"/>
      <c r="AH13" s="97"/>
      <c r="AI13" s="98"/>
      <c r="AJ13" s="97"/>
      <c r="AK13" s="94" t="s">
        <v>250</v>
      </c>
      <c r="AL13" s="94" t="s">
        <v>43</v>
      </c>
      <c r="AM13" s="97"/>
      <c r="AN13" s="97"/>
      <c r="AO13" s="97"/>
      <c r="AP13" s="97"/>
      <c r="AQ13" s="97"/>
      <c r="AR13" s="99"/>
      <c r="AS13" s="100">
        <v>2</v>
      </c>
      <c r="AT13" s="97">
        <v>2</v>
      </c>
      <c r="AU13" s="97">
        <v>2</v>
      </c>
      <c r="AV13" s="97">
        <v>1658</v>
      </c>
      <c r="AW13" s="97">
        <v>1745</v>
      </c>
      <c r="AX13" s="99">
        <v>44123</v>
      </c>
      <c r="AY13" s="99"/>
      <c r="AZ13" s="101" t="s">
        <v>250</v>
      </c>
      <c r="BA13" s="95" t="s">
        <v>250</v>
      </c>
      <c r="BB13" s="95"/>
      <c r="BC13" s="101" t="s">
        <v>251</v>
      </c>
      <c r="BD13" s="95"/>
      <c r="BE13" s="95"/>
      <c r="BF13" s="102">
        <v>44510</v>
      </c>
    </row>
    <row r="14" spans="1:60" ht="30" customHeight="1" x14ac:dyDescent="0.35">
      <c r="A14" s="91" t="s">
        <v>376</v>
      </c>
      <c r="B14" s="91" t="s">
        <v>377</v>
      </c>
      <c r="C14" s="91">
        <v>2700001581418</v>
      </c>
      <c r="D14" s="92" t="s">
        <v>317</v>
      </c>
      <c r="E14" s="92" t="s">
        <v>378</v>
      </c>
      <c r="F14" s="92" t="s">
        <v>379</v>
      </c>
      <c r="G14" s="92" t="s">
        <v>380</v>
      </c>
      <c r="H14" s="93" t="s">
        <v>289</v>
      </c>
      <c r="I14" s="93" t="s">
        <v>289</v>
      </c>
      <c r="J14" s="93" t="s">
        <v>381</v>
      </c>
      <c r="K14" s="94" t="s">
        <v>142</v>
      </c>
      <c r="L14" s="95">
        <v>540221</v>
      </c>
      <c r="M14" s="95">
        <v>178837</v>
      </c>
      <c r="N14" s="93" t="s">
        <v>382</v>
      </c>
      <c r="O14" s="93" t="s">
        <v>382</v>
      </c>
      <c r="P14" s="93" t="s">
        <v>382</v>
      </c>
      <c r="Q14" s="95">
        <v>11</v>
      </c>
      <c r="R14" s="94" t="s">
        <v>283</v>
      </c>
      <c r="S14" s="96" t="s">
        <v>153</v>
      </c>
      <c r="T14" s="96" t="s">
        <v>65</v>
      </c>
      <c r="U14" s="94" t="s">
        <v>251</v>
      </c>
      <c r="V14" s="97">
        <v>0</v>
      </c>
      <c r="W14" s="98">
        <v>0</v>
      </c>
      <c r="X14" s="97">
        <v>1.56</v>
      </c>
      <c r="Y14" s="96"/>
      <c r="Z14" s="96"/>
      <c r="AA14" s="94"/>
      <c r="AB14" s="97"/>
      <c r="AC14" s="98"/>
      <c r="AD14" s="97"/>
      <c r="AE14" s="96"/>
      <c r="AF14" s="96"/>
      <c r="AG14" s="94"/>
      <c r="AH14" s="97"/>
      <c r="AI14" s="98"/>
      <c r="AJ14" s="97"/>
      <c r="AK14" s="94" t="s">
        <v>250</v>
      </c>
      <c r="AL14" s="94" t="s">
        <v>256</v>
      </c>
      <c r="AM14" s="97">
        <v>1.56</v>
      </c>
      <c r="AN14" s="97">
        <v>1.56</v>
      </c>
      <c r="AO14" s="97">
        <v>1.93</v>
      </c>
      <c r="AP14" s="97">
        <v>71.25</v>
      </c>
      <c r="AQ14" s="97">
        <v>75</v>
      </c>
      <c r="AR14" s="99">
        <v>44383</v>
      </c>
      <c r="AS14" s="100"/>
      <c r="AT14" s="97"/>
      <c r="AU14" s="97"/>
      <c r="AV14" s="97"/>
      <c r="AW14" s="97"/>
      <c r="AX14" s="99"/>
      <c r="AY14" s="99"/>
      <c r="AZ14" s="101" t="s">
        <v>250</v>
      </c>
      <c r="BA14" s="95" t="s">
        <v>250</v>
      </c>
      <c r="BB14" s="95"/>
      <c r="BC14" s="101" t="s">
        <v>250</v>
      </c>
      <c r="BD14" s="95"/>
      <c r="BE14" s="95"/>
      <c r="BF14" s="102">
        <v>44387</v>
      </c>
    </row>
    <row r="15" spans="1:60" ht="30" customHeight="1" x14ac:dyDescent="0.35">
      <c r="A15" s="91" t="s">
        <v>383</v>
      </c>
      <c r="B15" s="91"/>
      <c r="C15" s="91">
        <v>2700004433340</v>
      </c>
      <c r="D15" s="92" t="s">
        <v>384</v>
      </c>
      <c r="E15" s="92" t="s">
        <v>385</v>
      </c>
      <c r="F15" s="92" t="s">
        <v>386</v>
      </c>
      <c r="G15" s="92" t="s">
        <v>369</v>
      </c>
      <c r="H15" s="93" t="s">
        <v>372</v>
      </c>
      <c r="I15" s="93" t="s">
        <v>373</v>
      </c>
      <c r="J15" s="93" t="s">
        <v>387</v>
      </c>
      <c r="K15" s="94" t="s">
        <v>142</v>
      </c>
      <c r="L15" s="95">
        <v>492411</v>
      </c>
      <c r="M15" s="95">
        <v>238896</v>
      </c>
      <c r="N15" s="93" t="s">
        <v>375</v>
      </c>
      <c r="O15" s="93" t="s">
        <v>375</v>
      </c>
      <c r="P15" s="93" t="s">
        <v>375</v>
      </c>
      <c r="Q15" s="95">
        <v>11</v>
      </c>
      <c r="R15" s="94" t="s">
        <v>283</v>
      </c>
      <c r="S15" s="96" t="s">
        <v>19</v>
      </c>
      <c r="T15" s="96" t="s">
        <v>64</v>
      </c>
      <c r="U15" s="94" t="s">
        <v>250</v>
      </c>
      <c r="V15" s="97">
        <v>0</v>
      </c>
      <c r="W15" s="98">
        <v>0</v>
      </c>
      <c r="X15" s="97">
        <v>2</v>
      </c>
      <c r="Y15" s="96"/>
      <c r="Z15" s="96"/>
      <c r="AA15" s="94"/>
      <c r="AB15" s="97"/>
      <c r="AC15" s="98"/>
      <c r="AD15" s="97"/>
      <c r="AE15" s="96"/>
      <c r="AF15" s="96"/>
      <c r="AG15" s="94"/>
      <c r="AH15" s="97"/>
      <c r="AI15" s="98"/>
      <c r="AJ15" s="97"/>
      <c r="AK15" s="94" t="s">
        <v>250</v>
      </c>
      <c r="AL15" s="94" t="s">
        <v>43</v>
      </c>
      <c r="AM15" s="97"/>
      <c r="AN15" s="97"/>
      <c r="AO15" s="97"/>
      <c r="AP15" s="97"/>
      <c r="AQ15" s="97"/>
      <c r="AR15" s="99"/>
      <c r="AS15" s="100">
        <v>2</v>
      </c>
      <c r="AT15" s="97">
        <v>9.9000000000000005E-2</v>
      </c>
      <c r="AU15" s="97">
        <v>9.9000000000000005E-2</v>
      </c>
      <c r="AV15" s="97">
        <v>1.9</v>
      </c>
      <c r="AW15" s="97">
        <v>2</v>
      </c>
      <c r="AX15" s="99">
        <v>44608</v>
      </c>
      <c r="AY15" s="99">
        <v>44778</v>
      </c>
      <c r="AZ15" s="101" t="s">
        <v>250</v>
      </c>
      <c r="BA15" s="95" t="s">
        <v>250</v>
      </c>
      <c r="BB15" s="95"/>
      <c r="BC15" s="101" t="s">
        <v>250</v>
      </c>
      <c r="BD15" s="95"/>
      <c r="BE15" s="95"/>
      <c r="BF15" s="102">
        <v>44661</v>
      </c>
    </row>
    <row r="16" spans="1:60" ht="30" customHeight="1" x14ac:dyDescent="0.35">
      <c r="A16" s="91" t="s">
        <v>388</v>
      </c>
      <c r="B16" s="91"/>
      <c r="C16" s="91">
        <v>2700006364274</v>
      </c>
      <c r="D16" s="92" t="s">
        <v>384</v>
      </c>
      <c r="E16" s="92" t="s">
        <v>389</v>
      </c>
      <c r="F16" s="92" t="s">
        <v>390</v>
      </c>
      <c r="G16" s="92" t="s">
        <v>391</v>
      </c>
      <c r="H16" s="93" t="s">
        <v>392</v>
      </c>
      <c r="I16" s="93" t="s">
        <v>394</v>
      </c>
      <c r="J16" s="93" t="s">
        <v>393</v>
      </c>
      <c r="K16" s="94" t="s">
        <v>142</v>
      </c>
      <c r="L16" s="95">
        <v>452136</v>
      </c>
      <c r="M16" s="95">
        <v>359378</v>
      </c>
      <c r="N16" s="93" t="s">
        <v>375</v>
      </c>
      <c r="O16" s="93" t="s">
        <v>375</v>
      </c>
      <c r="P16" s="93" t="s">
        <v>375</v>
      </c>
      <c r="Q16" s="95">
        <v>11</v>
      </c>
      <c r="R16" s="94" t="s">
        <v>283</v>
      </c>
      <c r="S16" s="96" t="s">
        <v>19</v>
      </c>
      <c r="T16" s="96" t="s">
        <v>64</v>
      </c>
      <c r="U16" s="94" t="s">
        <v>250</v>
      </c>
      <c r="V16" s="97">
        <v>0</v>
      </c>
      <c r="W16" s="98">
        <v>0</v>
      </c>
      <c r="X16" s="97">
        <v>4.2</v>
      </c>
      <c r="Y16" s="96"/>
      <c r="Z16" s="96"/>
      <c r="AA16" s="94"/>
      <c r="AB16" s="97"/>
      <c r="AC16" s="98"/>
      <c r="AD16" s="97"/>
      <c r="AE16" s="96"/>
      <c r="AF16" s="96"/>
      <c r="AG16" s="94"/>
      <c r="AH16" s="97"/>
      <c r="AI16" s="98"/>
      <c r="AJ16" s="97"/>
      <c r="AK16" s="94" t="s">
        <v>250</v>
      </c>
      <c r="AL16" s="94" t="s">
        <v>43</v>
      </c>
      <c r="AM16" s="97"/>
      <c r="AN16" s="97"/>
      <c r="AO16" s="97"/>
      <c r="AP16" s="97"/>
      <c r="AQ16" s="97"/>
      <c r="AR16" s="99"/>
      <c r="AS16" s="100">
        <v>4.2</v>
      </c>
      <c r="AT16" s="97">
        <v>0</v>
      </c>
      <c r="AU16" s="97">
        <v>0</v>
      </c>
      <c r="AV16" s="97">
        <v>3.8</v>
      </c>
      <c r="AW16" s="97">
        <v>4</v>
      </c>
      <c r="AX16" s="99">
        <v>44608</v>
      </c>
      <c r="AY16" s="99"/>
      <c r="AZ16" s="95" t="s">
        <v>250</v>
      </c>
      <c r="BA16" s="95" t="s">
        <v>250</v>
      </c>
      <c r="BB16" s="95"/>
      <c r="BC16" s="101" t="s">
        <v>250</v>
      </c>
      <c r="BD16" s="95"/>
      <c r="BE16" s="95"/>
      <c r="BF16" s="102">
        <v>44661</v>
      </c>
    </row>
    <row r="17" spans="1:58" ht="25" customHeight="1" x14ac:dyDescent="0.35">
      <c r="A17" s="91" t="s">
        <v>395</v>
      </c>
      <c r="B17" s="91"/>
      <c r="C17" s="91">
        <v>2700007911801</v>
      </c>
      <c r="D17" s="92" t="s">
        <v>574</v>
      </c>
      <c r="E17" s="92" t="s">
        <v>396</v>
      </c>
      <c r="F17" s="92" t="s">
        <v>397</v>
      </c>
      <c r="G17" s="92" t="s">
        <v>398</v>
      </c>
      <c r="H17" s="93" t="s">
        <v>399</v>
      </c>
      <c r="I17" s="93" t="s">
        <v>399</v>
      </c>
      <c r="J17" s="93" t="s">
        <v>400</v>
      </c>
      <c r="K17" s="94" t="s">
        <v>142</v>
      </c>
      <c r="L17" s="95">
        <v>538175</v>
      </c>
      <c r="M17" s="95">
        <v>182593</v>
      </c>
      <c r="N17" s="93" t="s">
        <v>382</v>
      </c>
      <c r="O17" s="93" t="s">
        <v>382</v>
      </c>
      <c r="P17" s="93" t="s">
        <v>382</v>
      </c>
      <c r="Q17" s="95" t="s">
        <v>334</v>
      </c>
      <c r="R17" s="94" t="s">
        <v>283</v>
      </c>
      <c r="S17" s="96" t="s">
        <v>153</v>
      </c>
      <c r="T17" s="96" t="s">
        <v>65</v>
      </c>
      <c r="U17" s="94" t="s">
        <v>251</v>
      </c>
      <c r="V17" s="97">
        <v>0</v>
      </c>
      <c r="W17" s="98">
        <v>0</v>
      </c>
      <c r="X17" s="97">
        <v>0.1444</v>
      </c>
      <c r="Y17" s="96"/>
      <c r="Z17" s="96"/>
      <c r="AA17" s="94"/>
      <c r="AB17" s="97"/>
      <c r="AC17" s="98"/>
      <c r="AD17" s="97"/>
      <c r="AE17" s="96"/>
      <c r="AF17" s="96"/>
      <c r="AG17" s="94"/>
      <c r="AH17" s="97"/>
      <c r="AI17" s="98"/>
      <c r="AJ17" s="97"/>
      <c r="AK17" s="94" t="s">
        <v>250</v>
      </c>
      <c r="AL17" s="94" t="s">
        <v>43</v>
      </c>
      <c r="AM17" s="97"/>
      <c r="AN17" s="97"/>
      <c r="AO17" s="97"/>
      <c r="AP17" s="97"/>
      <c r="AQ17" s="97"/>
      <c r="AR17" s="99"/>
      <c r="AS17" s="97">
        <v>0.14399999999999999</v>
      </c>
      <c r="AT17" s="97">
        <v>0.14399999999999999</v>
      </c>
      <c r="AU17" s="97">
        <v>0.152</v>
      </c>
      <c r="AV17" s="97">
        <v>0.126</v>
      </c>
      <c r="AW17" s="97">
        <v>0.13300000000000001</v>
      </c>
      <c r="AX17" s="99">
        <v>44847</v>
      </c>
      <c r="AY17" s="99"/>
      <c r="AZ17" s="95" t="s">
        <v>250</v>
      </c>
      <c r="BA17" s="95" t="s">
        <v>250</v>
      </c>
      <c r="BB17" s="95"/>
      <c r="BC17" s="101" t="s">
        <v>250</v>
      </c>
      <c r="BD17" s="95"/>
      <c r="BE17" s="95"/>
      <c r="BF17" s="102">
        <v>44880</v>
      </c>
    </row>
    <row r="18" spans="1:58" ht="25" customHeight="1" x14ac:dyDescent="0.35">
      <c r="A18" s="91" t="s">
        <v>401</v>
      </c>
      <c r="B18" s="91"/>
      <c r="C18" s="91">
        <v>2400000653148</v>
      </c>
      <c r="D18" s="92" t="s">
        <v>575</v>
      </c>
      <c r="E18" s="92" t="s">
        <v>402</v>
      </c>
      <c r="F18" s="92" t="s">
        <v>403</v>
      </c>
      <c r="G18" s="92" t="s">
        <v>404</v>
      </c>
      <c r="H18" s="93" t="s">
        <v>405</v>
      </c>
      <c r="I18" s="93" t="s">
        <v>405</v>
      </c>
      <c r="J18" s="93" t="s">
        <v>406</v>
      </c>
      <c r="K18" s="94" t="s">
        <v>259</v>
      </c>
      <c r="L18" s="95">
        <v>593843</v>
      </c>
      <c r="M18" s="95">
        <v>300749</v>
      </c>
      <c r="N18" s="93" t="s">
        <v>382</v>
      </c>
      <c r="O18" s="93" t="s">
        <v>382</v>
      </c>
      <c r="P18" s="93" t="s">
        <v>382</v>
      </c>
      <c r="Q18" s="95" t="s">
        <v>334</v>
      </c>
      <c r="R18" s="94" t="s">
        <v>283</v>
      </c>
      <c r="S18" s="96" t="s">
        <v>19</v>
      </c>
      <c r="T18" s="96" t="s">
        <v>64</v>
      </c>
      <c r="U18" s="94" t="s">
        <v>250</v>
      </c>
      <c r="V18" s="97">
        <v>0</v>
      </c>
      <c r="W18" s="98">
        <v>0</v>
      </c>
      <c r="X18" s="97">
        <v>7.5999999999999998E-2</v>
      </c>
      <c r="Y18" s="96"/>
      <c r="Z18" s="96"/>
      <c r="AA18" s="94"/>
      <c r="AB18" s="97"/>
      <c r="AC18" s="98"/>
      <c r="AD18" s="97"/>
      <c r="AE18" s="96"/>
      <c r="AF18" s="96"/>
      <c r="AG18" s="94"/>
      <c r="AH18" s="97"/>
      <c r="AI18" s="98"/>
      <c r="AJ18" s="97"/>
      <c r="AK18" s="94" t="s">
        <v>250</v>
      </c>
      <c r="AL18" s="94" t="s">
        <v>43</v>
      </c>
      <c r="AM18" s="97"/>
      <c r="AN18" s="97"/>
      <c r="AO18" s="97"/>
      <c r="AP18" s="97"/>
      <c r="AQ18" s="97"/>
      <c r="AR18" s="99"/>
      <c r="AS18" s="97">
        <v>7.5999999999999998E-2</v>
      </c>
      <c r="AT18" s="97">
        <v>7.5999999999999998E-2</v>
      </c>
      <c r="AU18" s="97">
        <v>0.08</v>
      </c>
      <c r="AV18" s="97">
        <v>0.113</v>
      </c>
      <c r="AW18" s="97">
        <v>0.11899999999999999</v>
      </c>
      <c r="AX18" s="99">
        <v>44845</v>
      </c>
      <c r="AY18" s="99"/>
      <c r="AZ18" s="95" t="s">
        <v>250</v>
      </c>
      <c r="BA18" s="95" t="s">
        <v>250</v>
      </c>
      <c r="BB18" s="95"/>
      <c r="BC18" s="101" t="s">
        <v>250</v>
      </c>
      <c r="BD18" s="95"/>
      <c r="BE18" s="95"/>
      <c r="BF18" s="102">
        <v>44880</v>
      </c>
    </row>
    <row r="19" spans="1:58" ht="25" customHeight="1" x14ac:dyDescent="0.35">
      <c r="A19" s="91" t="s">
        <v>407</v>
      </c>
      <c r="B19" s="91"/>
      <c r="C19" s="91">
        <v>2700000696535</v>
      </c>
      <c r="D19" s="92" t="s">
        <v>408</v>
      </c>
      <c r="E19" s="92" t="s">
        <v>412</v>
      </c>
      <c r="F19" s="92" t="s">
        <v>413</v>
      </c>
      <c r="G19" s="92" t="s">
        <v>409</v>
      </c>
      <c r="H19" s="93" t="s">
        <v>289</v>
      </c>
      <c r="I19" s="93" t="s">
        <v>289</v>
      </c>
      <c r="J19" s="93" t="s">
        <v>414</v>
      </c>
      <c r="K19" s="94" t="s">
        <v>142</v>
      </c>
      <c r="L19" s="95">
        <v>531357</v>
      </c>
      <c r="M19" s="95">
        <v>177411</v>
      </c>
      <c r="N19" s="93" t="s">
        <v>382</v>
      </c>
      <c r="O19" s="93" t="s">
        <v>382</v>
      </c>
      <c r="P19" s="93" t="s">
        <v>382</v>
      </c>
      <c r="Q19" s="95" t="s">
        <v>334</v>
      </c>
      <c r="R19" s="94" t="s">
        <v>283</v>
      </c>
      <c r="S19" s="96" t="s">
        <v>19</v>
      </c>
      <c r="T19" s="96" t="s">
        <v>64</v>
      </c>
      <c r="U19" s="94" t="s">
        <v>250</v>
      </c>
      <c r="V19" s="97">
        <v>0</v>
      </c>
      <c r="W19" s="98">
        <v>0</v>
      </c>
      <c r="X19" s="97">
        <v>7.1199999999999999E-2</v>
      </c>
      <c r="Y19" s="96"/>
      <c r="Z19" s="96"/>
      <c r="AA19" s="94"/>
      <c r="AB19" s="97"/>
      <c r="AC19" s="98"/>
      <c r="AD19" s="97"/>
      <c r="AE19" s="96"/>
      <c r="AF19" s="96"/>
      <c r="AG19" s="94"/>
      <c r="AH19" s="97"/>
      <c r="AI19" s="98"/>
      <c r="AJ19" s="97"/>
      <c r="AK19" s="94" t="s">
        <v>250</v>
      </c>
      <c r="AL19" s="94" t="s">
        <v>43</v>
      </c>
      <c r="AM19" s="97"/>
      <c r="AN19" s="97"/>
      <c r="AO19" s="97"/>
      <c r="AP19" s="97"/>
      <c r="AQ19" s="97"/>
      <c r="AR19" s="99"/>
      <c r="AS19" s="97">
        <v>7.1199999999999999E-2</v>
      </c>
      <c r="AT19" s="97">
        <v>7.1199999999999999E-2</v>
      </c>
      <c r="AU19" s="97">
        <v>7.4999999999999997E-2</v>
      </c>
      <c r="AV19" s="97">
        <v>0.42699999999999999</v>
      </c>
      <c r="AW19" s="97">
        <v>0.45</v>
      </c>
      <c r="AX19" s="99">
        <v>44825</v>
      </c>
      <c r="AY19" s="99"/>
      <c r="AZ19" s="95" t="s">
        <v>250</v>
      </c>
      <c r="BA19" s="95" t="s">
        <v>250</v>
      </c>
      <c r="BB19" s="95"/>
      <c r="BC19" s="101" t="s">
        <v>250</v>
      </c>
      <c r="BD19" s="95"/>
      <c r="BE19" s="95"/>
      <c r="BF19" s="102">
        <v>44880</v>
      </c>
    </row>
    <row r="20" spans="1:58" ht="25" customHeight="1" x14ac:dyDescent="0.35">
      <c r="A20" s="91" t="s">
        <v>410</v>
      </c>
      <c r="B20" s="91">
        <v>2700008628160</v>
      </c>
      <c r="C20" s="91">
        <v>2700000735005</v>
      </c>
      <c r="D20" s="92" t="s">
        <v>576</v>
      </c>
      <c r="E20" s="92" t="s">
        <v>416</v>
      </c>
      <c r="F20" s="92" t="s">
        <v>415</v>
      </c>
      <c r="G20" s="92"/>
      <c r="H20" s="93" t="s">
        <v>411</v>
      </c>
      <c r="I20" s="93" t="s">
        <v>411</v>
      </c>
      <c r="J20" s="93" t="s">
        <v>417</v>
      </c>
      <c r="K20" s="94" t="s">
        <v>142</v>
      </c>
      <c r="L20" s="95">
        <v>506099</v>
      </c>
      <c r="M20" s="95">
        <v>247687</v>
      </c>
      <c r="N20" s="93" t="s">
        <v>382</v>
      </c>
      <c r="O20" s="93" t="s">
        <v>382</v>
      </c>
      <c r="P20" s="93" t="s">
        <v>382</v>
      </c>
      <c r="Q20" s="95" t="s">
        <v>334</v>
      </c>
      <c r="R20" s="94" t="s">
        <v>283</v>
      </c>
      <c r="S20" s="96" t="s">
        <v>19</v>
      </c>
      <c r="T20" s="96" t="s">
        <v>64</v>
      </c>
      <c r="U20" s="94" t="s">
        <v>250</v>
      </c>
      <c r="V20" s="97">
        <v>0</v>
      </c>
      <c r="W20" s="98">
        <v>0</v>
      </c>
      <c r="X20" s="97">
        <v>0.13100000000000001</v>
      </c>
      <c r="Y20" s="96"/>
      <c r="Z20" s="96"/>
      <c r="AA20" s="94"/>
      <c r="AB20" s="97"/>
      <c r="AC20" s="98"/>
      <c r="AD20" s="97"/>
      <c r="AE20" s="96"/>
      <c r="AF20" s="96"/>
      <c r="AG20" s="94"/>
      <c r="AH20" s="97"/>
      <c r="AI20" s="98"/>
      <c r="AJ20" s="97"/>
      <c r="AK20" s="94" t="s">
        <v>250</v>
      </c>
      <c r="AL20" s="94" t="s">
        <v>43</v>
      </c>
      <c r="AM20" s="97"/>
      <c r="AN20" s="97"/>
      <c r="AO20" s="97"/>
      <c r="AP20" s="97"/>
      <c r="AQ20" s="97"/>
      <c r="AR20" s="99"/>
      <c r="AS20" s="97">
        <v>0.13100000000000001</v>
      </c>
      <c r="AT20" s="97">
        <v>0.13100000000000001</v>
      </c>
      <c r="AU20" s="97">
        <v>0.13800000000000001</v>
      </c>
      <c r="AV20" s="97">
        <v>0.71199999999999997</v>
      </c>
      <c r="AW20" s="97">
        <v>0.75</v>
      </c>
      <c r="AX20" s="99">
        <v>44826</v>
      </c>
      <c r="AY20" s="99"/>
      <c r="AZ20" s="95" t="s">
        <v>250</v>
      </c>
      <c r="BA20" s="95" t="s">
        <v>250</v>
      </c>
      <c r="BB20" s="95"/>
      <c r="BC20" s="101" t="s">
        <v>250</v>
      </c>
      <c r="BD20" s="95"/>
      <c r="BE20" s="95"/>
      <c r="BF20" s="102">
        <v>44880</v>
      </c>
    </row>
    <row r="21" spans="1:58" ht="25" customHeight="1" x14ac:dyDescent="0.35">
      <c r="A21" s="91" t="s">
        <v>418</v>
      </c>
      <c r="B21" s="91">
        <v>2700008467681</v>
      </c>
      <c r="C21" s="91">
        <v>2700002407631</v>
      </c>
      <c r="D21" s="92" t="s">
        <v>577</v>
      </c>
      <c r="E21" s="92" t="s">
        <v>427</v>
      </c>
      <c r="F21" s="92" t="s">
        <v>428</v>
      </c>
      <c r="G21" s="92" t="s">
        <v>429</v>
      </c>
      <c r="H21" s="93" t="s">
        <v>421</v>
      </c>
      <c r="I21" s="93" t="s">
        <v>420</v>
      </c>
      <c r="J21" s="93" t="s">
        <v>430</v>
      </c>
      <c r="K21" s="94" t="s">
        <v>142</v>
      </c>
      <c r="L21" s="95">
        <v>458949</v>
      </c>
      <c r="M21" s="95">
        <v>313963</v>
      </c>
      <c r="N21" s="93" t="s">
        <v>375</v>
      </c>
      <c r="O21" s="93" t="s">
        <v>375</v>
      </c>
      <c r="P21" s="93" t="s">
        <v>375</v>
      </c>
      <c r="Q21" s="95" t="s">
        <v>334</v>
      </c>
      <c r="R21" s="94" t="s">
        <v>283</v>
      </c>
      <c r="S21" s="96" t="s">
        <v>19</v>
      </c>
      <c r="T21" s="96" t="s">
        <v>64</v>
      </c>
      <c r="U21" s="94" t="s">
        <v>250</v>
      </c>
      <c r="V21" s="97">
        <v>0</v>
      </c>
      <c r="W21" s="98">
        <v>0</v>
      </c>
      <c r="X21" s="97">
        <v>9.9000000000000005E-2</v>
      </c>
      <c r="Y21" s="96"/>
      <c r="Z21" s="96"/>
      <c r="AA21" s="94"/>
      <c r="AB21" s="97"/>
      <c r="AC21" s="98"/>
      <c r="AD21" s="97"/>
      <c r="AE21" s="96"/>
      <c r="AF21" s="96"/>
      <c r="AG21" s="94"/>
      <c r="AH21" s="97"/>
      <c r="AI21" s="98"/>
      <c r="AJ21" s="97"/>
      <c r="AK21" s="94" t="s">
        <v>250</v>
      </c>
      <c r="AL21" s="94" t="s">
        <v>43</v>
      </c>
      <c r="AM21" s="97"/>
      <c r="AN21" s="97"/>
      <c r="AO21" s="97"/>
      <c r="AP21" s="97"/>
      <c r="AQ21" s="97"/>
      <c r="AR21" s="99"/>
      <c r="AS21" s="97">
        <v>9.4E-2</v>
      </c>
      <c r="AT21" s="97">
        <v>9.4E-2</v>
      </c>
      <c r="AU21" s="97">
        <v>9.9000000000000005E-2</v>
      </c>
      <c r="AV21" s="97">
        <v>0.14199999999999999</v>
      </c>
      <c r="AW21" s="97">
        <v>0.15</v>
      </c>
      <c r="AX21" s="99">
        <v>44789</v>
      </c>
      <c r="AY21" s="99"/>
      <c r="AZ21" s="95" t="s">
        <v>250</v>
      </c>
      <c r="BA21" s="95" t="s">
        <v>250</v>
      </c>
      <c r="BB21" s="95"/>
      <c r="BC21" s="101" t="s">
        <v>250</v>
      </c>
      <c r="BD21" s="95"/>
      <c r="BE21" s="95"/>
      <c r="BF21" s="102">
        <v>44880</v>
      </c>
    </row>
    <row r="22" spans="1:58" ht="25" customHeight="1" x14ac:dyDescent="0.35">
      <c r="A22" s="91" t="s">
        <v>419</v>
      </c>
      <c r="B22" s="91">
        <v>2700008059550</v>
      </c>
      <c r="C22" s="91">
        <v>2700008019869</v>
      </c>
      <c r="D22" s="92" t="s">
        <v>578</v>
      </c>
      <c r="E22" s="92" t="s">
        <v>422</v>
      </c>
      <c r="F22" s="92" t="s">
        <v>423</v>
      </c>
      <c r="G22" s="92" t="s">
        <v>424</v>
      </c>
      <c r="H22" s="93" t="s">
        <v>425</v>
      </c>
      <c r="I22" s="93" t="s">
        <v>425</v>
      </c>
      <c r="J22" s="93" t="s">
        <v>426</v>
      </c>
      <c r="K22" s="94" t="s">
        <v>142</v>
      </c>
      <c r="L22" s="95">
        <v>470652</v>
      </c>
      <c r="M22" s="95">
        <v>258958</v>
      </c>
      <c r="N22" s="93" t="s">
        <v>375</v>
      </c>
      <c r="O22" s="93" t="s">
        <v>375</v>
      </c>
      <c r="P22" s="93" t="s">
        <v>375</v>
      </c>
      <c r="Q22" s="95" t="s">
        <v>334</v>
      </c>
      <c r="R22" s="94" t="s">
        <v>283</v>
      </c>
      <c r="S22" s="96" t="s">
        <v>19</v>
      </c>
      <c r="T22" s="96" t="s">
        <v>64</v>
      </c>
      <c r="U22" s="94" t="s">
        <v>250</v>
      </c>
      <c r="V22" s="97">
        <v>0</v>
      </c>
      <c r="W22" s="98">
        <v>0</v>
      </c>
      <c r="X22" s="97">
        <v>0.38</v>
      </c>
      <c r="Y22" s="96"/>
      <c r="Z22" s="96"/>
      <c r="AA22" s="94"/>
      <c r="AB22" s="97"/>
      <c r="AC22" s="98"/>
      <c r="AD22" s="97"/>
      <c r="AE22" s="96"/>
      <c r="AF22" s="96"/>
      <c r="AG22" s="94"/>
      <c r="AH22" s="97"/>
      <c r="AI22" s="98"/>
      <c r="AJ22" s="97"/>
      <c r="AK22" s="94" t="s">
        <v>250</v>
      </c>
      <c r="AL22" s="94" t="s">
        <v>256</v>
      </c>
      <c r="AM22" s="97">
        <v>0.38</v>
      </c>
      <c r="AN22" s="97">
        <v>0.38</v>
      </c>
      <c r="AO22" s="97">
        <v>0.4</v>
      </c>
      <c r="AP22" s="97">
        <v>3.3250000000000002</v>
      </c>
      <c r="AQ22" s="97">
        <v>3500</v>
      </c>
      <c r="AR22" s="99">
        <v>44809</v>
      </c>
      <c r="AS22" s="100"/>
      <c r="AT22" s="97"/>
      <c r="AU22" s="97"/>
      <c r="AV22" s="97"/>
      <c r="AW22" s="97"/>
      <c r="AX22" s="99"/>
      <c r="AY22" s="99"/>
      <c r="AZ22" s="95" t="s">
        <v>250</v>
      </c>
      <c r="BA22" s="95" t="s">
        <v>250</v>
      </c>
      <c r="BB22" s="95"/>
      <c r="BC22" s="101" t="s">
        <v>250</v>
      </c>
      <c r="BD22" s="95"/>
      <c r="BE22" s="95"/>
      <c r="BF22" s="102">
        <v>44880</v>
      </c>
    </row>
    <row r="23" spans="1:58" ht="25" customHeight="1" x14ac:dyDescent="0.35">
      <c r="A23" s="91" t="s">
        <v>431</v>
      </c>
      <c r="B23" s="91">
        <v>2700008454015</v>
      </c>
      <c r="C23" s="91">
        <v>2700007856513</v>
      </c>
      <c r="D23" s="92" t="s">
        <v>579</v>
      </c>
      <c r="E23" s="92" t="s">
        <v>456</v>
      </c>
      <c r="F23" s="92" t="s">
        <v>457</v>
      </c>
      <c r="G23" s="92" t="s">
        <v>458</v>
      </c>
      <c r="H23" s="93" t="s">
        <v>459</v>
      </c>
      <c r="I23" s="93" t="s">
        <v>459</v>
      </c>
      <c r="J23" s="93" t="s">
        <v>433</v>
      </c>
      <c r="K23" s="94" t="s">
        <v>142</v>
      </c>
      <c r="L23" s="95">
        <v>426478</v>
      </c>
      <c r="M23" s="95">
        <v>455649</v>
      </c>
      <c r="N23" s="93" t="s">
        <v>434</v>
      </c>
      <c r="O23" s="93" t="s">
        <v>434</v>
      </c>
      <c r="P23" s="93" t="s">
        <v>434</v>
      </c>
      <c r="Q23" s="95" t="s">
        <v>334</v>
      </c>
      <c r="R23" s="94" t="s">
        <v>283</v>
      </c>
      <c r="S23" s="96" t="s">
        <v>19</v>
      </c>
      <c r="T23" s="96" t="s">
        <v>64</v>
      </c>
      <c r="U23" s="94" t="s">
        <v>250</v>
      </c>
      <c r="V23" s="97">
        <v>0</v>
      </c>
      <c r="W23" s="98">
        <v>0</v>
      </c>
      <c r="X23" s="97">
        <v>0.18</v>
      </c>
      <c r="Y23" s="96"/>
      <c r="Z23" s="96"/>
      <c r="AA23" s="94"/>
      <c r="AB23" s="97"/>
      <c r="AC23" s="98"/>
      <c r="AD23" s="97"/>
      <c r="AE23" s="96"/>
      <c r="AF23" s="96"/>
      <c r="AG23" s="94"/>
      <c r="AH23" s="97"/>
      <c r="AI23" s="98"/>
      <c r="AJ23" s="97"/>
      <c r="AK23" s="94" t="s">
        <v>250</v>
      </c>
      <c r="AL23" s="94" t="s">
        <v>256</v>
      </c>
      <c r="AM23" s="97">
        <v>0.18</v>
      </c>
      <c r="AN23" s="97">
        <v>0.18</v>
      </c>
      <c r="AO23" s="97">
        <v>0.19</v>
      </c>
      <c r="AP23" s="97">
        <v>0.42699999999999999</v>
      </c>
      <c r="AQ23" s="97">
        <v>0.45</v>
      </c>
      <c r="AR23" s="99">
        <v>44784</v>
      </c>
      <c r="AS23" s="100"/>
      <c r="AT23" s="97"/>
      <c r="AU23" s="97"/>
      <c r="AV23" s="97"/>
      <c r="AW23" s="97"/>
      <c r="AX23" s="99"/>
      <c r="AY23" s="99"/>
      <c r="AZ23" s="95" t="s">
        <v>250</v>
      </c>
      <c r="BA23" s="95" t="s">
        <v>250</v>
      </c>
      <c r="BB23" s="95"/>
      <c r="BC23" s="101" t="s">
        <v>250</v>
      </c>
      <c r="BD23" s="95"/>
      <c r="BE23" s="95"/>
      <c r="BF23" s="102">
        <v>44880</v>
      </c>
    </row>
    <row r="24" spans="1:58" ht="25" customHeight="1" x14ac:dyDescent="0.35">
      <c r="A24" s="91" t="s">
        <v>435</v>
      </c>
      <c r="B24" s="91"/>
      <c r="C24" s="91">
        <v>2700008010607</v>
      </c>
      <c r="D24" s="92" t="s">
        <v>580</v>
      </c>
      <c r="E24" s="92" t="s">
        <v>460</v>
      </c>
      <c r="F24" s="92" t="s">
        <v>461</v>
      </c>
      <c r="G24" s="92" t="s">
        <v>462</v>
      </c>
      <c r="H24" s="93" t="s">
        <v>436</v>
      </c>
      <c r="I24" s="93" t="s">
        <v>436</v>
      </c>
      <c r="J24" s="93" t="s">
        <v>463</v>
      </c>
      <c r="K24" s="94" t="s">
        <v>142</v>
      </c>
      <c r="L24" s="95">
        <v>424456</v>
      </c>
      <c r="M24" s="95">
        <v>559178</v>
      </c>
      <c r="N24" s="93" t="s">
        <v>434</v>
      </c>
      <c r="O24" s="93" t="s">
        <v>434</v>
      </c>
      <c r="P24" s="93" t="s">
        <v>434</v>
      </c>
      <c r="Q24" s="95" t="s">
        <v>334</v>
      </c>
      <c r="R24" s="94" t="s">
        <v>283</v>
      </c>
      <c r="S24" s="96" t="s">
        <v>19</v>
      </c>
      <c r="T24" s="96" t="s">
        <v>64</v>
      </c>
      <c r="U24" s="94" t="s">
        <v>250</v>
      </c>
      <c r="V24" s="97">
        <v>0</v>
      </c>
      <c r="W24" s="98">
        <v>0</v>
      </c>
      <c r="X24" s="97">
        <v>0.152</v>
      </c>
      <c r="Y24" s="96"/>
      <c r="Z24" s="96"/>
      <c r="AA24" s="94"/>
      <c r="AB24" s="97"/>
      <c r="AC24" s="98"/>
      <c r="AD24" s="97"/>
      <c r="AE24" s="96"/>
      <c r="AF24" s="96"/>
      <c r="AG24" s="94"/>
      <c r="AH24" s="97"/>
      <c r="AI24" s="98"/>
      <c r="AJ24" s="97"/>
      <c r="AK24" s="94" t="s">
        <v>250</v>
      </c>
      <c r="AL24" s="94" t="s">
        <v>43</v>
      </c>
      <c r="AM24" s="97"/>
      <c r="AN24" s="97"/>
      <c r="AO24" s="97"/>
      <c r="AP24" s="97"/>
      <c r="AQ24" s="97"/>
      <c r="AR24" s="99"/>
      <c r="AS24" s="97">
        <v>0.152</v>
      </c>
      <c r="AT24" s="97">
        <v>0.152</v>
      </c>
      <c r="AU24" s="97">
        <v>0.16</v>
      </c>
      <c r="AV24" s="97">
        <v>0.32800000000000001</v>
      </c>
      <c r="AW24" s="97">
        <v>0.34599999999999997</v>
      </c>
      <c r="AX24" s="99">
        <v>44747</v>
      </c>
      <c r="AY24" s="99"/>
      <c r="AZ24" s="95" t="s">
        <v>250</v>
      </c>
      <c r="BA24" s="95" t="s">
        <v>250</v>
      </c>
      <c r="BB24" s="95"/>
      <c r="BC24" s="101" t="s">
        <v>250</v>
      </c>
      <c r="BD24" s="95"/>
      <c r="BE24" s="95"/>
      <c r="BF24" s="102">
        <v>44880</v>
      </c>
    </row>
    <row r="25" spans="1:58" ht="25" customHeight="1" x14ac:dyDescent="0.35">
      <c r="A25" s="91" t="s">
        <v>437</v>
      </c>
      <c r="B25" s="91"/>
      <c r="C25" s="142" t="s">
        <v>438</v>
      </c>
      <c r="D25" s="92" t="s">
        <v>581</v>
      </c>
      <c r="E25" s="142" t="s">
        <v>439</v>
      </c>
      <c r="F25" s="142" t="s">
        <v>440</v>
      </c>
      <c r="G25" s="142" t="s">
        <v>441</v>
      </c>
      <c r="H25" s="142" t="s">
        <v>442</v>
      </c>
      <c r="I25" s="142" t="s">
        <v>442</v>
      </c>
      <c r="J25" s="142" t="s">
        <v>443</v>
      </c>
      <c r="K25" s="94" t="s">
        <v>142</v>
      </c>
      <c r="L25" s="142" t="s">
        <v>444</v>
      </c>
      <c r="M25" s="142" t="s">
        <v>445</v>
      </c>
      <c r="N25" s="93" t="s">
        <v>446</v>
      </c>
      <c r="O25" s="93" t="s">
        <v>446</v>
      </c>
      <c r="P25" s="93" t="s">
        <v>447</v>
      </c>
      <c r="Q25" s="95" t="s">
        <v>334</v>
      </c>
      <c r="R25" s="94" t="s">
        <v>283</v>
      </c>
      <c r="S25" s="96" t="s">
        <v>19</v>
      </c>
      <c r="T25" s="96" t="s">
        <v>64</v>
      </c>
      <c r="U25" s="94" t="s">
        <v>250</v>
      </c>
      <c r="V25" s="97">
        <v>0</v>
      </c>
      <c r="W25" s="98">
        <v>0</v>
      </c>
      <c r="X25" s="97">
        <v>0.104</v>
      </c>
      <c r="Y25" s="96"/>
      <c r="Z25" s="96"/>
      <c r="AA25" s="94"/>
      <c r="AB25" s="97"/>
      <c r="AC25" s="98"/>
      <c r="AD25" s="97"/>
      <c r="AE25" s="96"/>
      <c r="AF25" s="96"/>
      <c r="AG25" s="94"/>
      <c r="AH25" s="97"/>
      <c r="AI25" s="98"/>
      <c r="AJ25" s="97"/>
      <c r="AK25" s="94" t="s">
        <v>250</v>
      </c>
      <c r="AL25" s="94" t="s">
        <v>43</v>
      </c>
      <c r="AM25" s="97"/>
      <c r="AN25" s="97"/>
      <c r="AO25" s="97"/>
      <c r="AP25" s="97"/>
      <c r="AQ25" s="97"/>
      <c r="AR25" s="99"/>
      <c r="AS25" s="97">
        <v>0.104</v>
      </c>
      <c r="AT25" s="97">
        <v>0.104</v>
      </c>
      <c r="AU25" s="97">
        <v>0.11</v>
      </c>
      <c r="AV25" s="97">
        <v>3.7999999999999999E-2</v>
      </c>
      <c r="AW25" s="97">
        <v>0.04</v>
      </c>
      <c r="AX25" s="99">
        <v>44746</v>
      </c>
      <c r="AY25" s="99"/>
      <c r="AZ25" s="95" t="s">
        <v>250</v>
      </c>
      <c r="BA25" s="95" t="s">
        <v>250</v>
      </c>
      <c r="BB25" s="95"/>
      <c r="BC25" s="101" t="s">
        <v>250</v>
      </c>
      <c r="BD25" s="95"/>
      <c r="BE25" s="95"/>
      <c r="BF25" s="102">
        <v>44880</v>
      </c>
    </row>
    <row r="26" spans="1:58" ht="25" customHeight="1" x14ac:dyDescent="0.35">
      <c r="A26" s="91" t="s">
        <v>448</v>
      </c>
      <c r="B26" s="91"/>
      <c r="C26" s="91">
        <v>2700006186007</v>
      </c>
      <c r="D26" s="92" t="s">
        <v>449</v>
      </c>
      <c r="E26" s="92" t="s">
        <v>450</v>
      </c>
      <c r="F26" s="92" t="s">
        <v>451</v>
      </c>
      <c r="G26" s="92" t="s">
        <v>452</v>
      </c>
      <c r="H26" s="93" t="s">
        <v>453</v>
      </c>
      <c r="I26" s="93" t="s">
        <v>453</v>
      </c>
      <c r="J26" s="93" t="s">
        <v>454</v>
      </c>
      <c r="K26" s="94" t="s">
        <v>142</v>
      </c>
      <c r="L26" s="95">
        <v>467048</v>
      </c>
      <c r="M26" s="95">
        <v>109759</v>
      </c>
      <c r="N26" s="93" t="s">
        <v>455</v>
      </c>
      <c r="O26" s="93" t="s">
        <v>455</v>
      </c>
      <c r="P26" s="93" t="s">
        <v>455</v>
      </c>
      <c r="Q26" s="95" t="s">
        <v>334</v>
      </c>
      <c r="R26" s="94" t="s">
        <v>283</v>
      </c>
      <c r="S26" s="96" t="s">
        <v>19</v>
      </c>
      <c r="T26" s="96" t="s">
        <v>64</v>
      </c>
      <c r="U26" s="94" t="s">
        <v>250</v>
      </c>
      <c r="V26" s="97">
        <v>0</v>
      </c>
      <c r="W26" s="98">
        <v>0</v>
      </c>
      <c r="X26" s="97">
        <v>0.19</v>
      </c>
      <c r="Y26" s="96"/>
      <c r="Z26" s="96"/>
      <c r="AA26" s="94"/>
      <c r="AB26" s="97"/>
      <c r="AC26" s="98"/>
      <c r="AD26" s="97"/>
      <c r="AE26" s="96"/>
      <c r="AF26" s="96"/>
      <c r="AG26" s="94"/>
      <c r="AH26" s="97"/>
      <c r="AI26" s="98"/>
      <c r="AJ26" s="97"/>
      <c r="AK26" s="94" t="s">
        <v>250</v>
      </c>
      <c r="AL26" s="94" t="s">
        <v>43</v>
      </c>
      <c r="AM26" s="97"/>
      <c r="AN26" s="97"/>
      <c r="AO26" s="97"/>
      <c r="AP26" s="97"/>
      <c r="AQ26" s="97"/>
      <c r="AR26" s="99"/>
      <c r="AS26" s="97">
        <v>0.19</v>
      </c>
      <c r="AT26" s="97">
        <v>0.19</v>
      </c>
      <c r="AU26" s="97">
        <v>0.2</v>
      </c>
      <c r="AV26" s="97">
        <v>0.21299999999999999</v>
      </c>
      <c r="AW26" s="97">
        <v>0.22500000000000001</v>
      </c>
      <c r="AX26" s="99">
        <v>44756</v>
      </c>
      <c r="AY26" s="99"/>
      <c r="AZ26" s="95" t="s">
        <v>250</v>
      </c>
      <c r="BA26" s="95" t="s">
        <v>250</v>
      </c>
      <c r="BB26" s="95"/>
      <c r="BC26" s="101" t="s">
        <v>250</v>
      </c>
      <c r="BD26" s="95"/>
      <c r="BE26" s="95"/>
      <c r="BF26" s="102">
        <v>44880</v>
      </c>
    </row>
    <row r="27" spans="1:58" ht="25" customHeight="1" x14ac:dyDescent="0.35">
      <c r="A27" s="91" t="s">
        <v>464</v>
      </c>
      <c r="B27" s="91">
        <v>2700008401459</v>
      </c>
      <c r="C27" s="91">
        <v>2700007917627</v>
      </c>
      <c r="D27" s="92" t="s">
        <v>1148</v>
      </c>
      <c r="E27" s="92" t="s">
        <v>465</v>
      </c>
      <c r="F27" s="92" t="s">
        <v>466</v>
      </c>
      <c r="G27" s="92" t="s">
        <v>432</v>
      </c>
      <c r="H27" s="92" t="s">
        <v>467</v>
      </c>
      <c r="I27" s="93" t="s">
        <v>468</v>
      </c>
      <c r="J27" s="93" t="s">
        <v>469</v>
      </c>
      <c r="K27" s="94" t="s">
        <v>142</v>
      </c>
      <c r="L27" s="95">
        <v>420723</v>
      </c>
      <c r="M27" s="95">
        <v>440441</v>
      </c>
      <c r="N27" s="93" t="s">
        <v>434</v>
      </c>
      <c r="O27" s="93" t="s">
        <v>434</v>
      </c>
      <c r="P27" s="93" t="s">
        <v>434</v>
      </c>
      <c r="Q27" s="95" t="s">
        <v>334</v>
      </c>
      <c r="R27" s="94" t="s">
        <v>283</v>
      </c>
      <c r="S27" s="96" t="s">
        <v>19</v>
      </c>
      <c r="T27" s="96" t="s">
        <v>64</v>
      </c>
      <c r="U27" s="94" t="s">
        <v>250</v>
      </c>
      <c r="V27" s="97">
        <v>0</v>
      </c>
      <c r="W27" s="98">
        <v>0</v>
      </c>
      <c r="X27" s="97">
        <v>9.5000000000000001E-2</v>
      </c>
      <c r="Y27" s="96" t="s">
        <v>248</v>
      </c>
      <c r="Z27" s="96" t="s">
        <v>162</v>
      </c>
      <c r="AA27" s="94" t="s">
        <v>250</v>
      </c>
      <c r="AB27" s="97"/>
      <c r="AC27" s="98"/>
      <c r="AD27" s="97">
        <v>0.17100000000000001</v>
      </c>
      <c r="AE27" s="96"/>
      <c r="AF27" s="96"/>
      <c r="AG27" s="94"/>
      <c r="AH27" s="97"/>
      <c r="AI27" s="98"/>
      <c r="AJ27" s="97"/>
      <c r="AK27" s="94" t="s">
        <v>250</v>
      </c>
      <c r="AL27" s="94" t="s">
        <v>43</v>
      </c>
      <c r="AM27" s="97"/>
      <c r="AN27" s="97"/>
      <c r="AO27" s="97"/>
      <c r="AP27" s="97"/>
      <c r="AQ27" s="97"/>
      <c r="AR27" s="99"/>
      <c r="AS27" s="100">
        <v>0.153</v>
      </c>
      <c r="AT27" s="100">
        <v>0.153</v>
      </c>
      <c r="AU27" s="97">
        <v>0.18</v>
      </c>
      <c r="AV27" s="97">
        <v>0.90200000000000002</v>
      </c>
      <c r="AW27" s="97">
        <v>9.5000000000000001E-2</v>
      </c>
      <c r="AX27" s="99">
        <v>44735</v>
      </c>
      <c r="AY27" s="99"/>
      <c r="AZ27" s="95" t="s">
        <v>250</v>
      </c>
      <c r="BA27" s="95" t="s">
        <v>250</v>
      </c>
      <c r="BB27" s="95"/>
      <c r="BC27" s="101" t="s">
        <v>250</v>
      </c>
      <c r="BD27" s="95"/>
      <c r="BE27" s="95"/>
      <c r="BF27" s="102">
        <v>44880</v>
      </c>
    </row>
    <row r="28" spans="1:58" ht="25" customHeight="1" x14ac:dyDescent="0.35">
      <c r="A28" s="91" t="s">
        <v>470</v>
      </c>
      <c r="B28" s="91"/>
      <c r="C28" s="91">
        <v>2700005090103</v>
      </c>
      <c r="D28" s="92" t="s">
        <v>582</v>
      </c>
      <c r="E28" s="92" t="s">
        <v>471</v>
      </c>
      <c r="F28" s="92" t="s">
        <v>472</v>
      </c>
      <c r="G28" s="92" t="s">
        <v>473</v>
      </c>
      <c r="H28" s="93" t="s">
        <v>474</v>
      </c>
      <c r="I28" s="93" t="s">
        <v>474</v>
      </c>
      <c r="J28" s="93" t="s">
        <v>475</v>
      </c>
      <c r="K28" s="94" t="s">
        <v>142</v>
      </c>
      <c r="L28" s="95">
        <v>486758</v>
      </c>
      <c r="M28" s="95">
        <v>281456</v>
      </c>
      <c r="N28" s="93" t="s">
        <v>375</v>
      </c>
      <c r="O28" s="93" t="s">
        <v>375</v>
      </c>
      <c r="P28" s="93" t="s">
        <v>375</v>
      </c>
      <c r="Q28" s="95" t="s">
        <v>334</v>
      </c>
      <c r="R28" s="94" t="s">
        <v>283</v>
      </c>
      <c r="S28" s="96" t="s">
        <v>19</v>
      </c>
      <c r="T28" s="96" t="s">
        <v>64</v>
      </c>
      <c r="U28" s="94" t="s">
        <v>250</v>
      </c>
      <c r="V28" s="97">
        <v>0</v>
      </c>
      <c r="W28" s="98">
        <v>0</v>
      </c>
      <c r="X28" s="97">
        <v>0.47399999999999998</v>
      </c>
      <c r="Y28" s="96"/>
      <c r="Z28" s="96"/>
      <c r="AA28" s="94"/>
      <c r="AB28" s="97"/>
      <c r="AC28" s="98"/>
      <c r="AD28" s="97"/>
      <c r="AE28" s="96"/>
      <c r="AF28" s="96"/>
      <c r="AG28" s="94"/>
      <c r="AH28" s="97"/>
      <c r="AI28" s="98"/>
      <c r="AJ28" s="97"/>
      <c r="AK28" s="94" t="s">
        <v>250</v>
      </c>
      <c r="AL28" s="94" t="s">
        <v>43</v>
      </c>
      <c r="AM28" s="97"/>
      <c r="AN28" s="97"/>
      <c r="AO28" s="97"/>
      <c r="AP28" s="97"/>
      <c r="AQ28" s="97"/>
      <c r="AR28" s="99"/>
      <c r="AS28" s="97">
        <v>0.47399999999999998</v>
      </c>
      <c r="AT28" s="97">
        <v>0.47399999999999998</v>
      </c>
      <c r="AU28" s="97">
        <v>0.499</v>
      </c>
      <c r="AV28" s="97">
        <v>0.95</v>
      </c>
      <c r="AW28" s="97">
        <v>1</v>
      </c>
      <c r="AX28" s="99">
        <v>44712</v>
      </c>
      <c r="AY28" s="99"/>
      <c r="AZ28" s="95" t="s">
        <v>250</v>
      </c>
      <c r="BA28" s="95" t="s">
        <v>250</v>
      </c>
      <c r="BB28" s="95"/>
      <c r="BC28" s="101" t="s">
        <v>250</v>
      </c>
      <c r="BD28" s="95"/>
      <c r="BE28" s="95"/>
      <c r="BF28" s="102">
        <v>44880</v>
      </c>
    </row>
    <row r="29" spans="1:58" ht="25" customHeight="1" x14ac:dyDescent="0.35">
      <c r="A29" s="91" t="s">
        <v>476</v>
      </c>
      <c r="B29" s="91">
        <v>2700008049241</v>
      </c>
      <c r="C29" s="91">
        <v>2700003901172</v>
      </c>
      <c r="D29" s="92" t="s">
        <v>477</v>
      </c>
      <c r="E29" s="92" t="s">
        <v>478</v>
      </c>
      <c r="F29" s="92" t="s">
        <v>479</v>
      </c>
      <c r="G29" s="92" t="s">
        <v>480</v>
      </c>
      <c r="H29" s="93" t="s">
        <v>481</v>
      </c>
      <c r="I29" s="93" t="s">
        <v>482</v>
      </c>
      <c r="J29" s="93" t="s">
        <v>483</v>
      </c>
      <c r="K29" s="94" t="s">
        <v>260</v>
      </c>
      <c r="L29" s="95">
        <v>319197</v>
      </c>
      <c r="M29" s="95">
        <v>316362</v>
      </c>
      <c r="N29" s="93" t="s">
        <v>484</v>
      </c>
      <c r="O29" s="93" t="s">
        <v>484</v>
      </c>
      <c r="P29" s="93" t="s">
        <v>484</v>
      </c>
      <c r="Q29" s="95" t="s">
        <v>334</v>
      </c>
      <c r="R29" s="94" t="s">
        <v>283</v>
      </c>
      <c r="S29" s="96" t="s">
        <v>153</v>
      </c>
      <c r="T29" s="96" t="s">
        <v>65</v>
      </c>
      <c r="U29" s="94" t="s">
        <v>251</v>
      </c>
      <c r="V29" s="97">
        <v>0</v>
      </c>
      <c r="W29" s="98">
        <v>0</v>
      </c>
      <c r="X29" s="97">
        <v>0.23699999999999999</v>
      </c>
      <c r="Y29" s="96"/>
      <c r="Z29" s="96"/>
      <c r="AA29" s="94"/>
      <c r="AB29" s="97"/>
      <c r="AC29" s="98"/>
      <c r="AD29" s="97"/>
      <c r="AE29" s="96"/>
      <c r="AF29" s="96"/>
      <c r="AG29" s="94"/>
      <c r="AH29" s="97"/>
      <c r="AI29" s="98"/>
      <c r="AJ29" s="97"/>
      <c r="AK29" s="94" t="s">
        <v>250</v>
      </c>
      <c r="AL29" s="94" t="s">
        <v>43</v>
      </c>
      <c r="AM29" s="97"/>
      <c r="AN29" s="97"/>
      <c r="AO29" s="97"/>
      <c r="AP29" s="97"/>
      <c r="AQ29" s="97"/>
      <c r="AR29" s="99"/>
      <c r="AS29" s="97">
        <v>0.23699999999999999</v>
      </c>
      <c r="AT29" s="97">
        <v>0.23699999999999999</v>
      </c>
      <c r="AU29" s="97">
        <v>0.25</v>
      </c>
      <c r="AV29" s="97">
        <v>0.38</v>
      </c>
      <c r="AW29" s="97">
        <v>0.4</v>
      </c>
      <c r="AX29" s="99">
        <v>44700</v>
      </c>
      <c r="AY29" s="99"/>
      <c r="AZ29" s="95" t="s">
        <v>250</v>
      </c>
      <c r="BA29" s="95" t="s">
        <v>250</v>
      </c>
      <c r="BB29" s="95"/>
      <c r="BC29" s="101" t="s">
        <v>250</v>
      </c>
      <c r="BD29" s="95"/>
      <c r="BE29" s="95"/>
      <c r="BF29" s="102">
        <v>44880</v>
      </c>
    </row>
    <row r="30" spans="1:58" ht="25" customHeight="1" x14ac:dyDescent="0.35">
      <c r="A30" s="91" t="s">
        <v>485</v>
      </c>
      <c r="B30" s="91"/>
      <c r="C30" s="91">
        <v>2700001521464</v>
      </c>
      <c r="D30" s="92" t="s">
        <v>583</v>
      </c>
      <c r="E30" s="92" t="s">
        <v>486</v>
      </c>
      <c r="F30" s="92" t="s">
        <v>487</v>
      </c>
      <c r="G30" s="92" t="s">
        <v>488</v>
      </c>
      <c r="H30" s="93" t="s">
        <v>489</v>
      </c>
      <c r="I30" s="93" t="s">
        <v>490</v>
      </c>
      <c r="J30" s="93" t="s">
        <v>491</v>
      </c>
      <c r="K30" s="94" t="s">
        <v>142</v>
      </c>
      <c r="L30" s="95">
        <v>428071</v>
      </c>
      <c r="M30" s="95">
        <v>490838</v>
      </c>
      <c r="N30" s="93" t="s">
        <v>434</v>
      </c>
      <c r="O30" s="93" t="s">
        <v>434</v>
      </c>
      <c r="P30" s="93" t="s">
        <v>434</v>
      </c>
      <c r="Q30" s="95" t="s">
        <v>334</v>
      </c>
      <c r="R30" s="94" t="s">
        <v>283</v>
      </c>
      <c r="S30" s="96" t="s">
        <v>19</v>
      </c>
      <c r="T30" s="96" t="s">
        <v>64</v>
      </c>
      <c r="U30" s="94" t="s">
        <v>250</v>
      </c>
      <c r="V30" s="97">
        <v>0</v>
      </c>
      <c r="W30" s="98">
        <v>0</v>
      </c>
      <c r="X30" s="97">
        <v>0.123</v>
      </c>
      <c r="Y30" s="96"/>
      <c r="Z30" s="96"/>
      <c r="AA30" s="94"/>
      <c r="AB30" s="97"/>
      <c r="AC30" s="98"/>
      <c r="AD30" s="97"/>
      <c r="AE30" s="96"/>
      <c r="AF30" s="96"/>
      <c r="AG30" s="94"/>
      <c r="AH30" s="97"/>
      <c r="AI30" s="98"/>
      <c r="AJ30" s="97"/>
      <c r="AK30" s="94" t="s">
        <v>250</v>
      </c>
      <c r="AL30" s="94" t="s">
        <v>43</v>
      </c>
      <c r="AM30" s="97"/>
      <c r="AN30" s="97"/>
      <c r="AO30" s="97"/>
      <c r="AP30" s="97"/>
      <c r="AQ30" s="97"/>
      <c r="AR30" s="99"/>
      <c r="AS30" s="97">
        <v>0.123</v>
      </c>
      <c r="AT30" s="97">
        <v>0.123</v>
      </c>
      <c r="AU30" s="97">
        <v>0.13</v>
      </c>
      <c r="AV30" s="97">
        <v>0.36</v>
      </c>
      <c r="AW30" s="97">
        <v>0.378</v>
      </c>
      <c r="AX30" s="99">
        <v>44664</v>
      </c>
      <c r="AY30" s="99"/>
      <c r="AZ30" s="95" t="s">
        <v>250</v>
      </c>
      <c r="BA30" s="95" t="s">
        <v>250</v>
      </c>
      <c r="BB30" s="95"/>
      <c r="BC30" s="101" t="s">
        <v>250</v>
      </c>
      <c r="BD30" s="95"/>
      <c r="BE30" s="95"/>
      <c r="BF30" s="102">
        <v>44880</v>
      </c>
    </row>
    <row r="31" spans="1:58" ht="25" customHeight="1" x14ac:dyDescent="0.35">
      <c r="A31" s="91" t="s">
        <v>492</v>
      </c>
      <c r="B31" s="91"/>
      <c r="C31" s="91">
        <v>2700005482205</v>
      </c>
      <c r="D31" s="92" t="s">
        <v>584</v>
      </c>
      <c r="E31" s="92" t="s">
        <v>493</v>
      </c>
      <c r="F31" s="92" t="s">
        <v>494</v>
      </c>
      <c r="G31" s="92" t="s">
        <v>495</v>
      </c>
      <c r="H31" s="93" t="s">
        <v>289</v>
      </c>
      <c r="I31" s="93" t="s">
        <v>289</v>
      </c>
      <c r="J31" s="93" t="s">
        <v>496</v>
      </c>
      <c r="K31" s="94" t="s">
        <v>142</v>
      </c>
      <c r="L31" s="95">
        <v>523601</v>
      </c>
      <c r="M31" s="95">
        <v>176608</v>
      </c>
      <c r="N31" s="93" t="s">
        <v>382</v>
      </c>
      <c r="O31" s="93" t="s">
        <v>382</v>
      </c>
      <c r="P31" s="93" t="s">
        <v>382</v>
      </c>
      <c r="Q31" s="95">
        <v>11</v>
      </c>
      <c r="R31" s="94" t="s">
        <v>283</v>
      </c>
      <c r="S31" s="96" t="s">
        <v>19</v>
      </c>
      <c r="T31" s="96" t="s">
        <v>64</v>
      </c>
      <c r="U31" s="94" t="s">
        <v>250</v>
      </c>
      <c r="V31" s="97">
        <v>0</v>
      </c>
      <c r="W31" s="98">
        <v>0</v>
      </c>
      <c r="X31" s="97">
        <v>0.28699999999999998</v>
      </c>
      <c r="Y31" s="96"/>
      <c r="Z31" s="96"/>
      <c r="AA31" s="94"/>
      <c r="AB31" s="97"/>
      <c r="AC31" s="98"/>
      <c r="AD31" s="97"/>
      <c r="AE31" s="96"/>
      <c r="AF31" s="96"/>
      <c r="AG31" s="94"/>
      <c r="AH31" s="97"/>
      <c r="AI31" s="98"/>
      <c r="AJ31" s="97"/>
      <c r="AK31" s="94" t="s">
        <v>250</v>
      </c>
      <c r="AL31" s="94" t="s">
        <v>43</v>
      </c>
      <c r="AM31" s="97"/>
      <c r="AN31" s="97"/>
      <c r="AO31" s="97"/>
      <c r="AP31" s="97"/>
      <c r="AQ31" s="97"/>
      <c r="AR31" s="99"/>
      <c r="AS31" s="97">
        <v>0.28699999999999998</v>
      </c>
      <c r="AT31" s="97">
        <v>0.28699999999999998</v>
      </c>
      <c r="AU31" s="97">
        <v>303</v>
      </c>
      <c r="AV31" s="97">
        <v>2.375</v>
      </c>
      <c r="AW31" s="97">
        <v>2.5</v>
      </c>
      <c r="AX31" s="99">
        <v>44655</v>
      </c>
      <c r="AY31" s="99"/>
      <c r="AZ31" s="95" t="s">
        <v>250</v>
      </c>
      <c r="BA31" s="95" t="s">
        <v>250</v>
      </c>
      <c r="BB31" s="95"/>
      <c r="BC31" s="101" t="s">
        <v>250</v>
      </c>
      <c r="BD31" s="95"/>
      <c r="BE31" s="95"/>
      <c r="BF31" s="102">
        <v>44880</v>
      </c>
    </row>
    <row r="32" spans="1:58" ht="25" customHeight="1" x14ac:dyDescent="0.35">
      <c r="A32" s="91" t="s">
        <v>497</v>
      </c>
      <c r="B32" s="91"/>
      <c r="C32" s="91">
        <v>2700001048818</v>
      </c>
      <c r="D32" s="92" t="s">
        <v>585</v>
      </c>
      <c r="E32" s="92" t="s">
        <v>498</v>
      </c>
      <c r="F32" s="92" t="s">
        <v>499</v>
      </c>
      <c r="G32" s="92" t="s">
        <v>500</v>
      </c>
      <c r="H32" s="93" t="s">
        <v>501</v>
      </c>
      <c r="I32" s="92" t="s">
        <v>420</v>
      </c>
      <c r="J32" s="93" t="s">
        <v>502</v>
      </c>
      <c r="K32" s="94" t="s">
        <v>142</v>
      </c>
      <c r="L32" s="95">
        <v>474861</v>
      </c>
      <c r="M32" s="95">
        <v>287690</v>
      </c>
      <c r="N32" s="93" t="s">
        <v>375</v>
      </c>
      <c r="O32" s="93" t="s">
        <v>375</v>
      </c>
      <c r="P32" s="93" t="s">
        <v>375</v>
      </c>
      <c r="Q32" s="95" t="s">
        <v>334</v>
      </c>
      <c r="R32" s="94" t="s">
        <v>283</v>
      </c>
      <c r="S32" s="96" t="s">
        <v>19</v>
      </c>
      <c r="T32" s="96" t="s">
        <v>64</v>
      </c>
      <c r="U32" s="94" t="s">
        <v>250</v>
      </c>
      <c r="V32" s="97">
        <v>0</v>
      </c>
      <c r="W32" s="98">
        <v>0</v>
      </c>
      <c r="X32" s="97">
        <v>4.7500000000000001E-2</v>
      </c>
      <c r="Y32" s="96"/>
      <c r="Z32" s="96"/>
      <c r="AA32" s="94"/>
      <c r="AB32" s="97"/>
      <c r="AC32" s="98"/>
      <c r="AD32" s="97"/>
      <c r="AE32" s="96"/>
      <c r="AF32" s="96"/>
      <c r="AG32" s="94"/>
      <c r="AH32" s="97"/>
      <c r="AI32" s="98"/>
      <c r="AJ32" s="97"/>
      <c r="AK32" s="94" t="s">
        <v>250</v>
      </c>
      <c r="AL32" s="94" t="s">
        <v>43</v>
      </c>
      <c r="AM32" s="97"/>
      <c r="AN32" s="97"/>
      <c r="AO32" s="97"/>
      <c r="AP32" s="97"/>
      <c r="AQ32" s="97"/>
      <c r="AR32" s="99"/>
      <c r="AS32" s="97">
        <v>4.7500000000000001E-2</v>
      </c>
      <c r="AT32" s="97">
        <v>4.7500000000000001E-2</v>
      </c>
      <c r="AU32" s="97">
        <v>0.05</v>
      </c>
      <c r="AV32" s="97">
        <v>8.5500000000000007E-2</v>
      </c>
      <c r="AW32" s="97">
        <v>0.09</v>
      </c>
      <c r="AX32" s="99">
        <v>44655</v>
      </c>
      <c r="AY32" s="99"/>
      <c r="AZ32" s="95" t="s">
        <v>250</v>
      </c>
      <c r="BA32" s="95" t="s">
        <v>250</v>
      </c>
      <c r="BB32" s="95"/>
      <c r="BC32" s="101" t="s">
        <v>250</v>
      </c>
      <c r="BD32" s="95"/>
      <c r="BE32" s="95"/>
      <c r="BF32" s="102">
        <v>44880</v>
      </c>
    </row>
    <row r="33" spans="1:58" ht="25" customHeight="1" x14ac:dyDescent="0.35">
      <c r="A33" s="91" t="s">
        <v>503</v>
      </c>
      <c r="B33" s="91"/>
      <c r="C33" s="91">
        <v>2700007326330</v>
      </c>
      <c r="D33" s="92" t="s">
        <v>586</v>
      </c>
      <c r="E33" s="92" t="s">
        <v>504</v>
      </c>
      <c r="F33" s="92" t="s">
        <v>505</v>
      </c>
      <c r="G33" s="92" t="s">
        <v>506</v>
      </c>
      <c r="H33" s="93" t="s">
        <v>507</v>
      </c>
      <c r="I33" s="93" t="s">
        <v>507</v>
      </c>
      <c r="J33" s="93" t="s">
        <v>508</v>
      </c>
      <c r="K33" s="94" t="s">
        <v>142</v>
      </c>
      <c r="L33" s="95">
        <v>420254</v>
      </c>
      <c r="M33" s="95">
        <v>585941</v>
      </c>
      <c r="N33" s="93" t="s">
        <v>434</v>
      </c>
      <c r="O33" s="93" t="s">
        <v>434</v>
      </c>
      <c r="P33" s="93" t="s">
        <v>434</v>
      </c>
      <c r="Q33" s="95" t="s">
        <v>334</v>
      </c>
      <c r="R33" s="94" t="s">
        <v>283</v>
      </c>
      <c r="S33" s="96" t="s">
        <v>19</v>
      </c>
      <c r="T33" s="96" t="s">
        <v>64</v>
      </c>
      <c r="U33" s="94" t="s">
        <v>250</v>
      </c>
      <c r="V33" s="97">
        <v>0</v>
      </c>
      <c r="W33" s="98">
        <v>0</v>
      </c>
      <c r="X33" s="97">
        <v>4.7500000000000001E-2</v>
      </c>
      <c r="Y33" s="96"/>
      <c r="Z33" s="96"/>
      <c r="AA33" s="94"/>
      <c r="AB33" s="97"/>
      <c r="AC33" s="98"/>
      <c r="AD33" s="97"/>
      <c r="AE33" s="96"/>
      <c r="AF33" s="96"/>
      <c r="AG33" s="94"/>
      <c r="AH33" s="97"/>
      <c r="AI33" s="98"/>
      <c r="AJ33" s="97"/>
      <c r="AK33" s="94" t="s">
        <v>250</v>
      </c>
      <c r="AL33" s="94" t="s">
        <v>43</v>
      </c>
      <c r="AM33" s="97"/>
      <c r="AN33" s="97"/>
      <c r="AO33" s="97"/>
      <c r="AP33" s="97"/>
      <c r="AQ33" s="97"/>
      <c r="AR33" s="99"/>
      <c r="AS33" s="97">
        <v>4.7500000000000001E-2</v>
      </c>
      <c r="AT33" s="97">
        <v>4.7500000000000001E-2</v>
      </c>
      <c r="AU33" s="97">
        <v>0.05</v>
      </c>
      <c r="AV33" s="97">
        <v>0.47499999999999998</v>
      </c>
      <c r="AW33" s="97">
        <v>0.5</v>
      </c>
      <c r="AX33" s="99">
        <v>44658</v>
      </c>
      <c r="AY33" s="99"/>
      <c r="AZ33" s="95" t="s">
        <v>250</v>
      </c>
      <c r="BA33" s="95" t="s">
        <v>250</v>
      </c>
      <c r="BB33" s="95"/>
      <c r="BC33" s="101" t="s">
        <v>250</v>
      </c>
      <c r="BD33" s="95"/>
      <c r="BE33" s="95"/>
      <c r="BF33" s="102">
        <v>44880</v>
      </c>
    </row>
    <row r="34" spans="1:58" ht="25" customHeight="1" x14ac:dyDescent="0.35">
      <c r="A34" s="91" t="s">
        <v>509</v>
      </c>
      <c r="B34" s="91"/>
      <c r="C34" s="91">
        <v>2700007174606</v>
      </c>
      <c r="D34" s="92" t="s">
        <v>587</v>
      </c>
      <c r="E34" s="92" t="s">
        <v>510</v>
      </c>
      <c r="F34" s="92" t="s">
        <v>511</v>
      </c>
      <c r="G34" s="92" t="s">
        <v>512</v>
      </c>
      <c r="H34" s="93" t="s">
        <v>372</v>
      </c>
      <c r="I34" s="93" t="s">
        <v>372</v>
      </c>
      <c r="J34" s="93" t="s">
        <v>513</v>
      </c>
      <c r="K34" s="94" t="s">
        <v>142</v>
      </c>
      <c r="L34" s="95">
        <v>491595</v>
      </c>
      <c r="M34" s="95">
        <v>237947</v>
      </c>
      <c r="N34" s="93" t="s">
        <v>375</v>
      </c>
      <c r="O34" s="93" t="s">
        <v>375</v>
      </c>
      <c r="P34" s="93" t="s">
        <v>375</v>
      </c>
      <c r="Q34" s="95" t="s">
        <v>334</v>
      </c>
      <c r="R34" s="94" t="s">
        <v>283</v>
      </c>
      <c r="S34" s="96" t="s">
        <v>19</v>
      </c>
      <c r="T34" s="96" t="s">
        <v>64</v>
      </c>
      <c r="U34" s="94" t="s">
        <v>250</v>
      </c>
      <c r="V34" s="97">
        <v>0</v>
      </c>
      <c r="W34" s="98">
        <v>0</v>
      </c>
      <c r="X34" s="97">
        <v>9.5000000000000001E-2</v>
      </c>
      <c r="Y34" s="96"/>
      <c r="Z34" s="96"/>
      <c r="AA34" s="94"/>
      <c r="AB34" s="97"/>
      <c r="AC34" s="98"/>
      <c r="AD34" s="97"/>
      <c r="AE34" s="96"/>
      <c r="AF34" s="96"/>
      <c r="AG34" s="94"/>
      <c r="AH34" s="97"/>
      <c r="AI34" s="98"/>
      <c r="AJ34" s="97"/>
      <c r="AK34" s="94" t="s">
        <v>250</v>
      </c>
      <c r="AL34" s="94" t="s">
        <v>256</v>
      </c>
      <c r="AM34" s="97">
        <v>9.5000000000000001E-2</v>
      </c>
      <c r="AN34" s="97">
        <v>9.5000000000000001E-2</v>
      </c>
      <c r="AO34" s="97">
        <v>0.1</v>
      </c>
      <c r="AP34" s="97">
        <v>0.13100000000000001</v>
      </c>
      <c r="AQ34" s="97">
        <v>0.13800000000000001</v>
      </c>
      <c r="AR34" s="99">
        <v>44819</v>
      </c>
      <c r="AS34" s="100"/>
      <c r="AT34" s="97"/>
      <c r="AU34" s="97"/>
      <c r="AV34" s="97"/>
      <c r="AW34" s="97"/>
      <c r="AX34" s="99"/>
      <c r="AY34" s="99"/>
      <c r="AZ34" s="95" t="s">
        <v>250</v>
      </c>
      <c r="BA34" s="95" t="s">
        <v>250</v>
      </c>
      <c r="BB34" s="95"/>
      <c r="BC34" s="101" t="s">
        <v>250</v>
      </c>
      <c r="BD34" s="95"/>
      <c r="BE34" s="95"/>
      <c r="BF34" s="102">
        <v>44880</v>
      </c>
    </row>
    <row r="35" spans="1:58" ht="25" customHeight="1" x14ac:dyDescent="0.35">
      <c r="A35" s="91" t="s">
        <v>514</v>
      </c>
      <c r="B35" s="91"/>
      <c r="C35" s="91">
        <v>2700007871423</v>
      </c>
      <c r="D35" s="92" t="s">
        <v>588</v>
      </c>
      <c r="E35" s="92" t="s">
        <v>515</v>
      </c>
      <c r="F35" s="92" t="s">
        <v>516</v>
      </c>
      <c r="G35" s="92" t="s">
        <v>517</v>
      </c>
      <c r="H35" s="93" t="s">
        <v>289</v>
      </c>
      <c r="I35" s="93" t="s">
        <v>289</v>
      </c>
      <c r="J35" s="93" t="s">
        <v>518</v>
      </c>
      <c r="K35" s="94" t="s">
        <v>142</v>
      </c>
      <c r="L35" s="95">
        <v>535933</v>
      </c>
      <c r="M35" s="95">
        <v>172009</v>
      </c>
      <c r="N35" s="93" t="s">
        <v>382</v>
      </c>
      <c r="O35" s="93" t="s">
        <v>382</v>
      </c>
      <c r="P35" s="93" t="s">
        <v>382</v>
      </c>
      <c r="Q35" s="95" t="s">
        <v>334</v>
      </c>
      <c r="R35" s="94" t="s">
        <v>283</v>
      </c>
      <c r="S35" s="96" t="s">
        <v>19</v>
      </c>
      <c r="T35" s="96" t="s">
        <v>64</v>
      </c>
      <c r="U35" s="94" t="s">
        <v>250</v>
      </c>
      <c r="V35" s="97">
        <v>0</v>
      </c>
      <c r="W35" s="98">
        <v>0</v>
      </c>
      <c r="X35" s="97">
        <v>4.7E-2</v>
      </c>
      <c r="Y35" s="96"/>
      <c r="Z35" s="96"/>
      <c r="AA35" s="94"/>
      <c r="AB35" s="97"/>
      <c r="AC35" s="98"/>
      <c r="AD35" s="97"/>
      <c r="AE35" s="96"/>
      <c r="AF35" s="96"/>
      <c r="AG35" s="94"/>
      <c r="AH35" s="97"/>
      <c r="AI35" s="98"/>
      <c r="AJ35" s="97"/>
      <c r="AK35" s="94" t="s">
        <v>250</v>
      </c>
      <c r="AL35" s="94" t="s">
        <v>256</v>
      </c>
      <c r="AM35" s="97">
        <v>4.7E-2</v>
      </c>
      <c r="AN35" s="97">
        <v>4.7E-2</v>
      </c>
      <c r="AO35" s="97">
        <v>0.05</v>
      </c>
      <c r="AP35" s="97">
        <v>0.19900000000000001</v>
      </c>
      <c r="AQ35" s="97">
        <v>0.21</v>
      </c>
      <c r="AR35" s="99">
        <v>44767</v>
      </c>
      <c r="AS35" s="100"/>
      <c r="AT35" s="97"/>
      <c r="AU35" s="97"/>
      <c r="AV35" s="97"/>
      <c r="AW35" s="97"/>
      <c r="AX35" s="99"/>
      <c r="AY35" s="99"/>
      <c r="AZ35" s="95" t="s">
        <v>250</v>
      </c>
      <c r="BA35" s="95" t="s">
        <v>250</v>
      </c>
      <c r="BB35" s="95"/>
      <c r="BC35" s="101" t="s">
        <v>250</v>
      </c>
      <c r="BD35" s="95"/>
      <c r="BE35" s="95"/>
      <c r="BF35" s="102">
        <v>44880</v>
      </c>
    </row>
    <row r="36" spans="1:58" ht="25" customHeight="1" x14ac:dyDescent="0.35">
      <c r="A36" s="91" t="s">
        <v>519</v>
      </c>
      <c r="B36" s="91"/>
      <c r="C36" s="142" t="s">
        <v>520</v>
      </c>
      <c r="D36" s="92" t="s">
        <v>589</v>
      </c>
      <c r="E36" s="92" t="s">
        <v>521</v>
      </c>
      <c r="F36" s="142" t="s">
        <v>522</v>
      </c>
      <c r="G36" s="142" t="s">
        <v>523</v>
      </c>
      <c r="H36" s="93" t="s">
        <v>524</v>
      </c>
      <c r="I36" s="93" t="s">
        <v>524</v>
      </c>
      <c r="J36" s="142" t="s">
        <v>525</v>
      </c>
      <c r="K36" s="94" t="s">
        <v>142</v>
      </c>
      <c r="L36" s="142" t="s">
        <v>526</v>
      </c>
      <c r="M36" s="142" t="s">
        <v>527</v>
      </c>
      <c r="N36" s="93" t="s">
        <v>375</v>
      </c>
      <c r="O36" s="93" t="s">
        <v>375</v>
      </c>
      <c r="P36" s="93" t="s">
        <v>375</v>
      </c>
      <c r="Q36" s="95" t="s">
        <v>334</v>
      </c>
      <c r="R36" s="94" t="s">
        <v>283</v>
      </c>
      <c r="S36" s="96" t="s">
        <v>19</v>
      </c>
      <c r="T36" s="96" t="s">
        <v>64</v>
      </c>
      <c r="U36" s="94" t="s">
        <v>250</v>
      </c>
      <c r="V36" s="97">
        <v>0</v>
      </c>
      <c r="W36" s="98">
        <v>0</v>
      </c>
      <c r="X36" s="97">
        <v>9.5000000000000001E-2</v>
      </c>
      <c r="Y36" s="96"/>
      <c r="Z36" s="96"/>
      <c r="AA36" s="94"/>
      <c r="AB36" s="97"/>
      <c r="AC36" s="98"/>
      <c r="AD36" s="97"/>
      <c r="AE36" s="96"/>
      <c r="AF36" s="96"/>
      <c r="AG36" s="94"/>
      <c r="AH36" s="97"/>
      <c r="AI36" s="98"/>
      <c r="AJ36" s="97"/>
      <c r="AK36" s="94" t="s">
        <v>250</v>
      </c>
      <c r="AL36" s="94" t="s">
        <v>256</v>
      </c>
      <c r="AM36" s="97">
        <v>9.5000000000000001E-2</v>
      </c>
      <c r="AN36" s="97">
        <v>9.5000000000000001E-2</v>
      </c>
      <c r="AO36" s="97">
        <v>0.1</v>
      </c>
      <c r="AP36" s="97">
        <v>0.5</v>
      </c>
      <c r="AQ36" s="97">
        <v>0.52600000000000002</v>
      </c>
      <c r="AR36" s="142" t="s">
        <v>528</v>
      </c>
      <c r="AS36" s="100"/>
      <c r="AT36" s="97"/>
      <c r="AU36" s="97"/>
      <c r="AV36" s="97"/>
      <c r="AW36" s="97"/>
      <c r="AX36" s="142"/>
      <c r="AY36" s="142"/>
      <c r="AZ36" s="95" t="s">
        <v>250</v>
      </c>
      <c r="BA36" s="95" t="s">
        <v>250</v>
      </c>
      <c r="BB36" s="95"/>
      <c r="BC36" s="101" t="s">
        <v>250</v>
      </c>
      <c r="BD36" s="95"/>
      <c r="BE36" s="95"/>
      <c r="BF36" s="102">
        <v>44880</v>
      </c>
    </row>
    <row r="37" spans="1:58" ht="25" customHeight="1" x14ac:dyDescent="0.35">
      <c r="A37" s="91" t="s">
        <v>529</v>
      </c>
      <c r="B37" s="91"/>
      <c r="C37" s="91">
        <v>2700007890444</v>
      </c>
      <c r="D37" s="92" t="s">
        <v>590</v>
      </c>
      <c r="E37" s="92" t="s">
        <v>530</v>
      </c>
      <c r="F37" s="92" t="s">
        <v>531</v>
      </c>
      <c r="G37" s="92" t="s">
        <v>532</v>
      </c>
      <c r="H37" s="93" t="s">
        <v>533</v>
      </c>
      <c r="I37" s="93" t="s">
        <v>534</v>
      </c>
      <c r="J37" s="93" t="s">
        <v>535</v>
      </c>
      <c r="K37" s="94" t="s">
        <v>142</v>
      </c>
      <c r="L37" s="95">
        <v>529138</v>
      </c>
      <c r="M37" s="95">
        <v>104414</v>
      </c>
      <c r="N37" s="93" t="s">
        <v>382</v>
      </c>
      <c r="O37" s="93" t="s">
        <v>382</v>
      </c>
      <c r="P37" s="93" t="s">
        <v>382</v>
      </c>
      <c r="Q37" s="95" t="s">
        <v>334</v>
      </c>
      <c r="R37" s="94" t="s">
        <v>283</v>
      </c>
      <c r="S37" s="96" t="s">
        <v>19</v>
      </c>
      <c r="T37" s="96" t="s">
        <v>64</v>
      </c>
      <c r="U37" s="94" t="s">
        <v>250</v>
      </c>
      <c r="V37" s="97">
        <v>0</v>
      </c>
      <c r="W37" s="98">
        <v>0</v>
      </c>
      <c r="X37" s="97">
        <v>7.1999999999999995E-2</v>
      </c>
      <c r="Y37" s="96"/>
      <c r="Z37" s="96"/>
      <c r="AA37" s="94"/>
      <c r="AB37" s="97"/>
      <c r="AC37" s="98"/>
      <c r="AD37" s="97"/>
      <c r="AE37" s="96"/>
      <c r="AF37" s="96"/>
      <c r="AG37" s="94"/>
      <c r="AH37" s="97"/>
      <c r="AI37" s="98"/>
      <c r="AJ37" s="97"/>
      <c r="AK37" s="94" t="s">
        <v>250</v>
      </c>
      <c r="AL37" s="94" t="s">
        <v>43</v>
      </c>
      <c r="AM37" s="97"/>
      <c r="AN37" s="97"/>
      <c r="AO37" s="97"/>
      <c r="AP37" s="97"/>
      <c r="AQ37" s="97"/>
      <c r="AR37" s="99"/>
      <c r="AS37" s="97">
        <v>7.1999999999999995E-2</v>
      </c>
      <c r="AT37" s="97">
        <v>7.1999999999999995E-2</v>
      </c>
      <c r="AU37" s="97">
        <v>7.4999999999999997E-2</v>
      </c>
      <c r="AV37" s="97">
        <v>7.5999999999999998E-2</v>
      </c>
      <c r="AW37" s="97">
        <v>8.1000000000000003E-2</v>
      </c>
      <c r="AX37" s="99">
        <v>44644</v>
      </c>
      <c r="AY37" s="99"/>
      <c r="AZ37" s="95" t="s">
        <v>250</v>
      </c>
      <c r="BA37" s="95" t="s">
        <v>250</v>
      </c>
      <c r="BB37" s="95"/>
      <c r="BC37" s="101" t="s">
        <v>250</v>
      </c>
      <c r="BD37" s="95"/>
      <c r="BE37" s="95"/>
      <c r="BF37" s="102">
        <v>44880</v>
      </c>
    </row>
    <row r="38" spans="1:58" ht="25" customHeight="1" x14ac:dyDescent="0.35">
      <c r="A38" s="91" t="s">
        <v>536</v>
      </c>
      <c r="B38" s="91">
        <v>2700007235055</v>
      </c>
      <c r="C38" s="91">
        <v>2700006785720</v>
      </c>
      <c r="D38" s="92" t="s">
        <v>591</v>
      </c>
      <c r="E38" s="92" t="s">
        <v>537</v>
      </c>
      <c r="F38" s="92" t="s">
        <v>538</v>
      </c>
      <c r="G38" s="92" t="s">
        <v>539</v>
      </c>
      <c r="H38" s="93" t="s">
        <v>432</v>
      </c>
      <c r="I38" s="93" t="s">
        <v>432</v>
      </c>
      <c r="J38" s="93" t="s">
        <v>540</v>
      </c>
      <c r="K38" s="94" t="s">
        <v>142</v>
      </c>
      <c r="L38" s="95">
        <v>429038</v>
      </c>
      <c r="M38" s="95">
        <v>433191</v>
      </c>
      <c r="N38" s="93" t="s">
        <v>434</v>
      </c>
      <c r="O38" s="93" t="s">
        <v>434</v>
      </c>
      <c r="P38" s="93" t="s">
        <v>434</v>
      </c>
      <c r="Q38" s="95" t="s">
        <v>334</v>
      </c>
      <c r="R38" s="94" t="s">
        <v>283</v>
      </c>
      <c r="S38" s="96" t="s">
        <v>153</v>
      </c>
      <c r="T38" s="96" t="s">
        <v>65</v>
      </c>
      <c r="U38" s="94" t="s">
        <v>251</v>
      </c>
      <c r="V38" s="97">
        <v>0</v>
      </c>
      <c r="W38" s="98">
        <v>0</v>
      </c>
      <c r="X38" s="97">
        <v>0.125</v>
      </c>
      <c r="Y38" s="96"/>
      <c r="Z38" s="96"/>
      <c r="AA38" s="94"/>
      <c r="AB38" s="97"/>
      <c r="AC38" s="98"/>
      <c r="AD38" s="97"/>
      <c r="AE38" s="96"/>
      <c r="AF38" s="96"/>
      <c r="AG38" s="94"/>
      <c r="AH38" s="97"/>
      <c r="AI38" s="98"/>
      <c r="AJ38" s="97"/>
      <c r="AK38" s="94" t="s">
        <v>250</v>
      </c>
      <c r="AL38" s="94" t="s">
        <v>43</v>
      </c>
      <c r="AM38" s="97"/>
      <c r="AN38" s="97"/>
      <c r="AO38" s="97"/>
      <c r="AP38" s="97"/>
      <c r="AQ38" s="97"/>
      <c r="AR38" s="99"/>
      <c r="AS38" s="97">
        <v>0.125</v>
      </c>
      <c r="AT38" s="97">
        <v>0.125</v>
      </c>
      <c r="AU38" s="97">
        <v>0.13</v>
      </c>
      <c r="AV38" s="97">
        <v>0.95</v>
      </c>
      <c r="AW38" s="97">
        <v>1</v>
      </c>
      <c r="AX38" s="99">
        <v>44614</v>
      </c>
      <c r="AY38" s="99"/>
      <c r="AZ38" s="95" t="s">
        <v>250</v>
      </c>
      <c r="BA38" s="95" t="s">
        <v>250</v>
      </c>
      <c r="BB38" s="95"/>
      <c r="BC38" s="101" t="s">
        <v>250</v>
      </c>
      <c r="BD38" s="95"/>
      <c r="BE38" s="95"/>
      <c r="BF38" s="102">
        <v>44880</v>
      </c>
    </row>
    <row r="39" spans="1:58" ht="25" customHeight="1" x14ac:dyDescent="0.35">
      <c r="A39" s="91" t="s">
        <v>541</v>
      </c>
      <c r="B39" s="91"/>
      <c r="C39" s="142" t="s">
        <v>542</v>
      </c>
      <c r="D39" s="92" t="s">
        <v>592</v>
      </c>
      <c r="E39" s="92" t="s">
        <v>543</v>
      </c>
      <c r="F39" s="142" t="s">
        <v>544</v>
      </c>
      <c r="G39" s="92" t="s">
        <v>545</v>
      </c>
      <c r="H39" s="93" t="s">
        <v>289</v>
      </c>
      <c r="I39" s="93" t="s">
        <v>289</v>
      </c>
      <c r="J39" s="93" t="s">
        <v>546</v>
      </c>
      <c r="K39" s="94" t="s">
        <v>142</v>
      </c>
      <c r="L39" s="142" t="s">
        <v>547</v>
      </c>
      <c r="M39" s="142" t="s">
        <v>548</v>
      </c>
      <c r="N39" s="93" t="s">
        <v>382</v>
      </c>
      <c r="O39" s="93" t="s">
        <v>382</v>
      </c>
      <c r="P39" s="93" t="s">
        <v>382</v>
      </c>
      <c r="Q39" s="95" t="s">
        <v>334</v>
      </c>
      <c r="R39" s="94" t="s">
        <v>283</v>
      </c>
      <c r="S39" s="96" t="s">
        <v>19</v>
      </c>
      <c r="T39" s="96" t="s">
        <v>64</v>
      </c>
      <c r="U39" s="94" t="s">
        <v>250</v>
      </c>
      <c r="V39" s="97">
        <v>0</v>
      </c>
      <c r="W39" s="98">
        <v>0</v>
      </c>
      <c r="X39" s="97">
        <v>0.20899999999999999</v>
      </c>
      <c r="Y39" s="96"/>
      <c r="Z39" s="96"/>
      <c r="AA39" s="94"/>
      <c r="AB39" s="97"/>
      <c r="AC39" s="98"/>
      <c r="AD39" s="97"/>
      <c r="AE39" s="96"/>
      <c r="AF39" s="96"/>
      <c r="AG39" s="94"/>
      <c r="AH39" s="97"/>
      <c r="AI39" s="98"/>
      <c r="AJ39" s="97"/>
      <c r="AK39" s="94" t="s">
        <v>250</v>
      </c>
      <c r="AL39" s="94" t="s">
        <v>256</v>
      </c>
      <c r="AM39" s="97">
        <v>0.20899999999999999</v>
      </c>
      <c r="AN39" s="97">
        <v>0.20899999999999999</v>
      </c>
      <c r="AO39" s="97">
        <v>0.22</v>
      </c>
      <c r="AP39" s="97">
        <v>0.3</v>
      </c>
      <c r="AQ39" s="97">
        <v>0.316</v>
      </c>
      <c r="AR39" s="99">
        <v>44706</v>
      </c>
      <c r="AS39" s="100"/>
      <c r="AT39" s="97"/>
      <c r="AU39" s="97"/>
      <c r="AV39" s="97"/>
      <c r="AW39" s="97"/>
      <c r="AX39" s="99">
        <v>44620</v>
      </c>
      <c r="AY39" s="99"/>
      <c r="AZ39" s="95" t="s">
        <v>250</v>
      </c>
      <c r="BA39" s="95" t="s">
        <v>250</v>
      </c>
      <c r="BB39" s="95"/>
      <c r="BC39" s="101" t="s">
        <v>250</v>
      </c>
      <c r="BD39" s="95"/>
      <c r="BE39" s="95"/>
      <c r="BF39" s="102">
        <v>44880</v>
      </c>
    </row>
    <row r="40" spans="1:58" ht="25" customHeight="1" x14ac:dyDescent="0.35">
      <c r="A40" s="91" t="s">
        <v>559</v>
      </c>
      <c r="B40" s="91"/>
      <c r="C40" s="91">
        <v>2700007819910</v>
      </c>
      <c r="D40" s="92" t="s">
        <v>593</v>
      </c>
      <c r="E40" s="92" t="s">
        <v>549</v>
      </c>
      <c r="F40" s="92" t="s">
        <v>550</v>
      </c>
      <c r="G40" s="92" t="s">
        <v>551</v>
      </c>
      <c r="H40" s="92" t="s">
        <v>549</v>
      </c>
      <c r="I40" s="92" t="s">
        <v>552</v>
      </c>
      <c r="J40" s="93" t="s">
        <v>553</v>
      </c>
      <c r="K40" s="94" t="s">
        <v>142</v>
      </c>
      <c r="L40" s="95">
        <v>494251</v>
      </c>
      <c r="M40" s="95">
        <v>225087</v>
      </c>
      <c r="N40" s="93" t="s">
        <v>382</v>
      </c>
      <c r="O40" s="93" t="s">
        <v>382</v>
      </c>
      <c r="P40" s="93" t="s">
        <v>382</v>
      </c>
      <c r="Q40" s="95" t="s">
        <v>334</v>
      </c>
      <c r="R40" s="94" t="s">
        <v>283</v>
      </c>
      <c r="S40" s="96" t="s">
        <v>19</v>
      </c>
      <c r="T40" s="96" t="s">
        <v>64</v>
      </c>
      <c r="U40" s="94" t="s">
        <v>250</v>
      </c>
      <c r="V40" s="97">
        <v>0</v>
      </c>
      <c r="W40" s="98">
        <v>0</v>
      </c>
      <c r="X40" s="97">
        <v>9.5000000000000001E-2</v>
      </c>
      <c r="Y40" s="96"/>
      <c r="Z40" s="96"/>
      <c r="AA40" s="94"/>
      <c r="AB40" s="97"/>
      <c r="AC40" s="98"/>
      <c r="AD40" s="97"/>
      <c r="AE40" s="96"/>
      <c r="AF40" s="96"/>
      <c r="AG40" s="94"/>
      <c r="AH40" s="97"/>
      <c r="AI40" s="98"/>
      <c r="AJ40" s="97"/>
      <c r="AK40" s="94" t="s">
        <v>250</v>
      </c>
      <c r="AL40" s="94" t="s">
        <v>43</v>
      </c>
      <c r="AM40" s="97"/>
      <c r="AN40" s="97"/>
      <c r="AO40" s="97"/>
      <c r="AP40" s="97"/>
      <c r="AQ40" s="97"/>
      <c r="AR40" s="99"/>
      <c r="AS40" s="97">
        <v>9.5000000000000001E-2</v>
      </c>
      <c r="AT40" s="97">
        <v>9.5000000000000001E-2</v>
      </c>
      <c r="AU40" s="97">
        <v>0.1</v>
      </c>
      <c r="AV40" s="97">
        <v>0.54700000000000004</v>
      </c>
      <c r="AW40" s="97">
        <v>0.59499999999999997</v>
      </c>
      <c r="AX40" s="99">
        <v>44685</v>
      </c>
      <c r="AY40" s="99"/>
      <c r="AZ40" s="95" t="s">
        <v>250</v>
      </c>
      <c r="BA40" s="95" t="s">
        <v>250</v>
      </c>
      <c r="BB40" s="95"/>
      <c r="BC40" s="101" t="s">
        <v>250</v>
      </c>
      <c r="BD40" s="95"/>
      <c r="BE40" s="95"/>
      <c r="BF40" s="102">
        <v>44880</v>
      </c>
    </row>
    <row r="41" spans="1:58" ht="25" customHeight="1" x14ac:dyDescent="0.35">
      <c r="A41" s="91" t="s">
        <v>554</v>
      </c>
      <c r="B41" s="91"/>
      <c r="C41" s="91">
        <v>2700007408969</v>
      </c>
      <c r="D41" s="92" t="s">
        <v>594</v>
      </c>
      <c r="E41" s="92" t="s">
        <v>555</v>
      </c>
      <c r="F41" s="92" t="s">
        <v>556</v>
      </c>
      <c r="G41" s="92" t="s">
        <v>557</v>
      </c>
      <c r="H41" s="93" t="s">
        <v>411</v>
      </c>
      <c r="I41" s="93" t="s">
        <v>411</v>
      </c>
      <c r="J41" s="93" t="s">
        <v>558</v>
      </c>
      <c r="K41" s="94" t="s">
        <v>142</v>
      </c>
      <c r="L41" s="95">
        <v>495838</v>
      </c>
      <c r="M41" s="95">
        <v>251924</v>
      </c>
      <c r="N41" s="93" t="s">
        <v>382</v>
      </c>
      <c r="O41" s="93" t="s">
        <v>382</v>
      </c>
      <c r="P41" s="93" t="s">
        <v>382</v>
      </c>
      <c r="Q41" s="95" t="s">
        <v>334</v>
      </c>
      <c r="R41" s="94" t="s">
        <v>283</v>
      </c>
      <c r="S41" s="96" t="s">
        <v>19</v>
      </c>
      <c r="T41" s="96" t="s">
        <v>64</v>
      </c>
      <c r="U41" s="94" t="s">
        <v>250</v>
      </c>
      <c r="V41" s="97">
        <v>0</v>
      </c>
      <c r="W41" s="98">
        <v>0</v>
      </c>
      <c r="X41" s="97">
        <v>7.2999999999999995E-2</v>
      </c>
      <c r="Y41" s="97"/>
      <c r="Z41" s="96"/>
      <c r="AA41" s="94"/>
      <c r="AB41" s="97"/>
      <c r="AC41" s="98"/>
      <c r="AD41" s="97"/>
      <c r="AE41" s="96"/>
      <c r="AF41" s="96"/>
      <c r="AG41" s="94"/>
      <c r="AH41" s="97"/>
      <c r="AI41" s="98"/>
      <c r="AJ41" s="97"/>
      <c r="AK41" s="94" t="s">
        <v>250</v>
      </c>
      <c r="AL41" s="94" t="s">
        <v>43</v>
      </c>
      <c r="AM41" s="97"/>
      <c r="AN41" s="97"/>
      <c r="AO41" s="97"/>
      <c r="AP41" s="97"/>
      <c r="AQ41" s="97"/>
      <c r="AR41" s="99"/>
      <c r="AS41" s="97">
        <v>7.2999999999999995E-2</v>
      </c>
      <c r="AT41" s="97">
        <v>7.2999999999999995E-2</v>
      </c>
      <c r="AU41" s="97">
        <v>7.6999999999999999E-2</v>
      </c>
      <c r="AV41" s="97">
        <v>0.47</v>
      </c>
      <c r="AW41" s="97">
        <v>0.49</v>
      </c>
      <c r="AX41" s="99">
        <v>44608</v>
      </c>
      <c r="AY41" s="99"/>
      <c r="AZ41" s="95" t="s">
        <v>250</v>
      </c>
      <c r="BA41" s="95" t="s">
        <v>250</v>
      </c>
      <c r="BB41" s="95"/>
      <c r="BC41" s="101" t="s">
        <v>250</v>
      </c>
      <c r="BD41" s="95"/>
      <c r="BE41" s="95"/>
      <c r="BF41" s="102">
        <v>44880</v>
      </c>
    </row>
    <row r="42" spans="1:58" ht="25" customHeight="1" x14ac:dyDescent="0.35">
      <c r="A42" s="91" t="s">
        <v>476</v>
      </c>
      <c r="B42" s="91">
        <v>2700008049241</v>
      </c>
      <c r="C42" s="91">
        <v>2700003901172</v>
      </c>
      <c r="D42" s="92" t="s">
        <v>560</v>
      </c>
      <c r="E42" s="92" t="s">
        <v>478</v>
      </c>
      <c r="F42" s="92" t="s">
        <v>479</v>
      </c>
      <c r="G42" s="92" t="s">
        <v>480</v>
      </c>
      <c r="H42" s="93" t="s">
        <v>481</v>
      </c>
      <c r="I42" s="93" t="s">
        <v>482</v>
      </c>
      <c r="J42" s="93" t="s">
        <v>483</v>
      </c>
      <c r="K42" s="94" t="s">
        <v>260</v>
      </c>
      <c r="L42" s="95">
        <v>319197</v>
      </c>
      <c r="M42" s="95">
        <v>316362</v>
      </c>
      <c r="N42" s="93" t="s">
        <v>484</v>
      </c>
      <c r="O42" s="93" t="s">
        <v>484</v>
      </c>
      <c r="P42" s="93" t="s">
        <v>484</v>
      </c>
      <c r="Q42" s="95" t="s">
        <v>334</v>
      </c>
      <c r="R42" s="94" t="s">
        <v>283</v>
      </c>
      <c r="S42" s="96" t="s">
        <v>153</v>
      </c>
      <c r="T42" s="96" t="s">
        <v>65</v>
      </c>
      <c r="U42" s="94" t="s">
        <v>251</v>
      </c>
      <c r="V42" s="97">
        <v>0</v>
      </c>
      <c r="W42" s="98">
        <v>0</v>
      </c>
      <c r="X42" s="97">
        <v>0.23699999999999999</v>
      </c>
      <c r="Y42" s="96"/>
      <c r="Z42" s="96"/>
      <c r="AA42" s="94"/>
      <c r="AB42" s="97"/>
      <c r="AC42" s="98"/>
      <c r="AD42" s="97"/>
      <c r="AE42" s="96"/>
      <c r="AF42" s="96"/>
      <c r="AG42" s="94"/>
      <c r="AH42" s="97"/>
      <c r="AI42" s="98"/>
      <c r="AJ42" s="97"/>
      <c r="AK42" s="94" t="s">
        <v>250</v>
      </c>
      <c r="AL42" s="94" t="s">
        <v>256</v>
      </c>
      <c r="AM42" s="97">
        <v>0.23699999999999999</v>
      </c>
      <c r="AN42" s="97">
        <v>0.23699999999999999</v>
      </c>
      <c r="AO42" s="97">
        <v>0.25</v>
      </c>
      <c r="AP42" s="97">
        <v>0.38</v>
      </c>
      <c r="AQ42" s="97">
        <v>0.4</v>
      </c>
      <c r="AR42" s="99">
        <v>44651</v>
      </c>
      <c r="AS42" s="100"/>
      <c r="AT42" s="97"/>
      <c r="AU42" s="97"/>
      <c r="AV42" s="97"/>
      <c r="AW42" s="97"/>
      <c r="AX42" s="99"/>
      <c r="AY42" s="99"/>
      <c r="AZ42" s="95" t="s">
        <v>250</v>
      </c>
      <c r="BA42" s="95" t="s">
        <v>250</v>
      </c>
      <c r="BB42" s="95"/>
      <c r="BC42" s="101" t="s">
        <v>250</v>
      </c>
      <c r="BD42" s="95"/>
      <c r="BE42" s="95"/>
      <c r="BF42" s="102">
        <v>44880</v>
      </c>
    </row>
    <row r="43" spans="1:58" ht="25" customHeight="1" x14ac:dyDescent="0.35">
      <c r="A43" s="91" t="s">
        <v>561</v>
      </c>
      <c r="B43" s="91"/>
      <c r="C43" s="91">
        <v>2700007434597</v>
      </c>
      <c r="D43" s="92" t="s">
        <v>595</v>
      </c>
      <c r="E43" s="92" t="s">
        <v>562</v>
      </c>
      <c r="F43" s="92" t="s">
        <v>563</v>
      </c>
      <c r="G43" s="92" t="s">
        <v>564</v>
      </c>
      <c r="H43" s="92" t="s">
        <v>565</v>
      </c>
      <c r="I43" s="93" t="s">
        <v>566</v>
      </c>
      <c r="J43" s="93" t="s">
        <v>567</v>
      </c>
      <c r="K43" s="94" t="s">
        <v>142</v>
      </c>
      <c r="L43" s="95">
        <v>424476</v>
      </c>
      <c r="M43" s="95">
        <v>300314</v>
      </c>
      <c r="N43" s="93" t="s">
        <v>375</v>
      </c>
      <c r="O43" s="93" t="s">
        <v>375</v>
      </c>
      <c r="P43" s="93" t="s">
        <v>375</v>
      </c>
      <c r="Q43" s="95" t="s">
        <v>334</v>
      </c>
      <c r="R43" s="94" t="s">
        <v>283</v>
      </c>
      <c r="S43" s="96" t="s">
        <v>19</v>
      </c>
      <c r="T43" s="96" t="s">
        <v>64</v>
      </c>
      <c r="U43" s="94" t="s">
        <v>250</v>
      </c>
      <c r="V43" s="97">
        <v>0</v>
      </c>
      <c r="W43" s="98">
        <v>0</v>
      </c>
      <c r="X43" s="97">
        <v>4.7500000000000001E-2</v>
      </c>
      <c r="Y43" s="96"/>
      <c r="Z43" s="96"/>
      <c r="AA43" s="94"/>
      <c r="AB43" s="97"/>
      <c r="AC43" s="98"/>
      <c r="AD43" s="97"/>
      <c r="AE43" s="96"/>
      <c r="AF43" s="96"/>
      <c r="AG43" s="94"/>
      <c r="AH43" s="97"/>
      <c r="AI43" s="98"/>
      <c r="AJ43" s="97"/>
      <c r="AK43" s="94" t="s">
        <v>250</v>
      </c>
      <c r="AL43" s="94" t="s">
        <v>43</v>
      </c>
      <c r="AM43" s="97"/>
      <c r="AN43" s="97"/>
      <c r="AO43" s="97"/>
      <c r="AP43" s="97"/>
      <c r="AQ43" s="97"/>
      <c r="AR43" s="99"/>
      <c r="AS43" s="97">
        <v>4.7500000000000001E-2</v>
      </c>
      <c r="AT43" s="97">
        <v>4.7500000000000001E-2</v>
      </c>
      <c r="AU43" s="97">
        <v>0.05</v>
      </c>
      <c r="AV43" s="97">
        <v>0.76</v>
      </c>
      <c r="AW43" s="97">
        <v>0.8</v>
      </c>
      <c r="AX43" s="99">
        <v>44586</v>
      </c>
      <c r="AY43" s="99"/>
      <c r="AZ43" s="95" t="s">
        <v>250</v>
      </c>
      <c r="BA43" s="95" t="s">
        <v>250</v>
      </c>
      <c r="BB43" s="95"/>
      <c r="BC43" s="101" t="s">
        <v>250</v>
      </c>
      <c r="BD43" s="95"/>
      <c r="BE43" s="95"/>
      <c r="BF43" s="102">
        <v>44880</v>
      </c>
    </row>
    <row r="44" spans="1:58" ht="25" customHeight="1" x14ac:dyDescent="0.35">
      <c r="A44" s="91" t="s">
        <v>568</v>
      </c>
      <c r="B44" s="91"/>
      <c r="C44" s="91">
        <v>2700006458480</v>
      </c>
      <c r="D44" s="92" t="s">
        <v>596</v>
      </c>
      <c r="E44" s="92" t="s">
        <v>569</v>
      </c>
      <c r="F44" s="92" t="s">
        <v>570</v>
      </c>
      <c r="G44" s="92" t="s">
        <v>571</v>
      </c>
      <c r="H44" s="93" t="s">
        <v>572</v>
      </c>
      <c r="I44" s="93" t="s">
        <v>289</v>
      </c>
      <c r="J44" s="93" t="s">
        <v>573</v>
      </c>
      <c r="K44" s="94" t="s">
        <v>142</v>
      </c>
      <c r="L44" s="95">
        <v>518096</v>
      </c>
      <c r="M44" s="95">
        <v>169123</v>
      </c>
      <c r="N44" s="93" t="s">
        <v>382</v>
      </c>
      <c r="O44" s="93" t="s">
        <v>382</v>
      </c>
      <c r="P44" s="93" t="s">
        <v>382</v>
      </c>
      <c r="Q44" s="95" t="s">
        <v>334</v>
      </c>
      <c r="R44" s="94" t="s">
        <v>283</v>
      </c>
      <c r="S44" s="96" t="s">
        <v>153</v>
      </c>
      <c r="T44" s="96" t="s">
        <v>65</v>
      </c>
      <c r="U44" s="94" t="s">
        <v>251</v>
      </c>
      <c r="V44" s="97">
        <v>0</v>
      </c>
      <c r="W44" s="98">
        <v>0</v>
      </c>
      <c r="X44" s="97">
        <v>8.5000000000000006E-2</v>
      </c>
      <c r="Y44" s="96"/>
      <c r="Z44" s="96"/>
      <c r="AA44" s="94"/>
      <c r="AB44" s="97"/>
      <c r="AC44" s="98"/>
      <c r="AD44" s="97"/>
      <c r="AE44" s="96"/>
      <c r="AF44" s="96"/>
      <c r="AG44" s="94"/>
      <c r="AH44" s="97"/>
      <c r="AI44" s="98"/>
      <c r="AJ44" s="97"/>
      <c r="AK44" s="94" t="s">
        <v>250</v>
      </c>
      <c r="AL44" s="94" t="s">
        <v>256</v>
      </c>
      <c r="AM44" s="97">
        <v>8.5000000000000006E-2</v>
      </c>
      <c r="AN44" s="97">
        <v>8.5000000000000006E-2</v>
      </c>
      <c r="AO44" s="97">
        <v>0.09</v>
      </c>
      <c r="AP44" s="97">
        <v>0.26600000000000001</v>
      </c>
      <c r="AQ44" s="97">
        <v>0.28000000000000003</v>
      </c>
      <c r="AR44" s="99">
        <v>44728</v>
      </c>
      <c r="AS44" s="100"/>
      <c r="AT44" s="100"/>
      <c r="AU44" s="97"/>
      <c r="AV44" s="100"/>
      <c r="AW44" s="97"/>
      <c r="AX44" s="99"/>
      <c r="AY44" s="99"/>
      <c r="AZ44" s="95" t="s">
        <v>250</v>
      </c>
      <c r="BA44" s="95" t="s">
        <v>250</v>
      </c>
      <c r="BB44" s="95"/>
      <c r="BC44" s="101" t="s">
        <v>250</v>
      </c>
      <c r="BD44" s="95"/>
      <c r="BE44" s="95"/>
      <c r="BF44" s="102">
        <v>44880</v>
      </c>
    </row>
    <row r="45" spans="1:58" ht="25" customHeight="1" x14ac:dyDescent="0.35">
      <c r="A45" s="91" t="s">
        <v>597</v>
      </c>
      <c r="B45" s="91">
        <v>2700006724523</v>
      </c>
      <c r="C45" s="91">
        <v>2700006665969</v>
      </c>
      <c r="D45" s="92" t="s">
        <v>598</v>
      </c>
      <c r="E45" s="92" t="s">
        <v>599</v>
      </c>
      <c r="F45" s="92" t="s">
        <v>600</v>
      </c>
      <c r="G45" s="92" t="s">
        <v>601</v>
      </c>
      <c r="H45" s="93" t="s">
        <v>289</v>
      </c>
      <c r="I45" s="93" t="s">
        <v>289</v>
      </c>
      <c r="J45" s="93" t="s">
        <v>602</v>
      </c>
      <c r="K45" s="94" t="s">
        <v>142</v>
      </c>
      <c r="L45" s="95">
        <v>533452</v>
      </c>
      <c r="M45" s="95">
        <v>179083</v>
      </c>
      <c r="N45" s="93" t="s">
        <v>382</v>
      </c>
      <c r="O45" s="93" t="s">
        <v>382</v>
      </c>
      <c r="P45" s="93" t="s">
        <v>382</v>
      </c>
      <c r="Q45" s="95" t="s">
        <v>334</v>
      </c>
      <c r="R45" s="94" t="s">
        <v>283</v>
      </c>
      <c r="S45" s="96" t="s">
        <v>153</v>
      </c>
      <c r="T45" s="96" t="s">
        <v>65</v>
      </c>
      <c r="U45" s="94" t="s">
        <v>251</v>
      </c>
      <c r="V45" s="97">
        <v>0</v>
      </c>
      <c r="W45" s="98">
        <v>0</v>
      </c>
      <c r="X45" s="97">
        <v>7.5999999999999998E-2</v>
      </c>
      <c r="Y45" s="96"/>
      <c r="Z45" s="96"/>
      <c r="AA45" s="94"/>
      <c r="AB45" s="97"/>
      <c r="AC45" s="98"/>
      <c r="AD45" s="97"/>
      <c r="AE45" s="96"/>
      <c r="AF45" s="96"/>
      <c r="AG45" s="94"/>
      <c r="AH45" s="97"/>
      <c r="AI45" s="98"/>
      <c r="AJ45" s="97"/>
      <c r="AK45" s="94" t="s">
        <v>250</v>
      </c>
      <c r="AL45" s="94" t="s">
        <v>43</v>
      </c>
      <c r="AM45" s="97"/>
      <c r="AN45" s="97"/>
      <c r="AO45" s="97"/>
      <c r="AP45" s="97"/>
      <c r="AQ45" s="97"/>
      <c r="AR45" s="99"/>
      <c r="AS45" s="100">
        <v>7.5999999999999998E-2</v>
      </c>
      <c r="AT45" s="100">
        <v>7.5999999999999998E-2</v>
      </c>
      <c r="AU45" s="97">
        <v>0.08</v>
      </c>
      <c r="AV45" s="97">
        <v>4.9000000000000002E-2</v>
      </c>
      <c r="AW45" s="97">
        <v>5.1999999999999998E-2</v>
      </c>
      <c r="AX45" s="99">
        <v>44350</v>
      </c>
      <c r="AY45" s="99"/>
      <c r="AZ45" s="95" t="s">
        <v>250</v>
      </c>
      <c r="BA45" s="95" t="s">
        <v>250</v>
      </c>
      <c r="BB45" s="95"/>
      <c r="BC45" s="101" t="s">
        <v>250</v>
      </c>
      <c r="BD45" s="95"/>
      <c r="BE45" s="95"/>
      <c r="BF45" s="102">
        <v>44880</v>
      </c>
    </row>
    <row r="46" spans="1:58" ht="25" customHeight="1" x14ac:dyDescent="0.35">
      <c r="A46" s="91" t="s">
        <v>597</v>
      </c>
      <c r="B46" s="91">
        <v>2700008356080</v>
      </c>
      <c r="C46" s="91">
        <v>2700006903206</v>
      </c>
      <c r="D46" s="92" t="s">
        <v>606</v>
      </c>
      <c r="E46" s="92" t="s">
        <v>603</v>
      </c>
      <c r="F46" s="92" t="s">
        <v>604</v>
      </c>
      <c r="G46" s="92" t="s">
        <v>468</v>
      </c>
      <c r="H46" s="93" t="s">
        <v>432</v>
      </c>
      <c r="I46" s="93" t="s">
        <v>432</v>
      </c>
      <c r="J46" s="93" t="s">
        <v>605</v>
      </c>
      <c r="K46" s="94" t="s">
        <v>142</v>
      </c>
      <c r="L46" s="95">
        <v>420994</v>
      </c>
      <c r="M46" s="95">
        <v>440051</v>
      </c>
      <c r="N46" s="95" t="s">
        <v>434</v>
      </c>
      <c r="O46" s="95" t="s">
        <v>434</v>
      </c>
      <c r="P46" s="95" t="s">
        <v>434</v>
      </c>
      <c r="Q46" s="95" t="s">
        <v>334</v>
      </c>
      <c r="R46" s="94" t="s">
        <v>283</v>
      </c>
      <c r="S46" s="96" t="s">
        <v>19</v>
      </c>
      <c r="T46" s="96" t="s">
        <v>64</v>
      </c>
      <c r="U46" s="94" t="s">
        <v>250</v>
      </c>
      <c r="V46" s="97">
        <v>0</v>
      </c>
      <c r="W46" s="98">
        <v>0</v>
      </c>
      <c r="X46" s="97">
        <v>7.5999999999999998E-2</v>
      </c>
      <c r="Y46" s="96"/>
      <c r="Z46" s="96"/>
      <c r="AA46" s="94"/>
      <c r="AB46" s="97"/>
      <c r="AC46" s="98"/>
      <c r="AD46" s="97"/>
      <c r="AE46" s="96"/>
      <c r="AF46" s="96"/>
      <c r="AG46" s="94"/>
      <c r="AH46" s="97"/>
      <c r="AI46" s="98"/>
      <c r="AJ46" s="97"/>
      <c r="AK46" s="94" t="s">
        <v>250</v>
      </c>
      <c r="AL46" s="94" t="s">
        <v>256</v>
      </c>
      <c r="AM46" s="100">
        <v>7.5999999999999998E-2</v>
      </c>
      <c r="AN46" s="100">
        <v>7.5999999999999998E-2</v>
      </c>
      <c r="AO46" s="97">
        <v>0.08</v>
      </c>
      <c r="AP46" s="97">
        <v>0.53200000000000003</v>
      </c>
      <c r="AQ46" s="97">
        <v>0.56000000000000005</v>
      </c>
      <c r="AR46" s="99">
        <v>44357</v>
      </c>
      <c r="AS46" s="100"/>
      <c r="AT46" s="97"/>
      <c r="AU46" s="97"/>
      <c r="AV46" s="97"/>
      <c r="AW46" s="97"/>
      <c r="AX46" s="99"/>
      <c r="AY46" s="99"/>
      <c r="AZ46" s="95" t="s">
        <v>250</v>
      </c>
      <c r="BA46" s="95" t="s">
        <v>250</v>
      </c>
      <c r="BB46" s="95"/>
      <c r="BC46" s="101" t="s">
        <v>250</v>
      </c>
      <c r="BD46" s="95"/>
      <c r="BE46" s="95"/>
      <c r="BF46" s="102">
        <v>44880</v>
      </c>
    </row>
    <row r="47" spans="1:58" ht="25" customHeight="1" x14ac:dyDescent="0.35">
      <c r="A47" s="91" t="s">
        <v>607</v>
      </c>
      <c r="B47" s="91"/>
      <c r="C47" s="91">
        <v>2700007156397</v>
      </c>
      <c r="D47" s="92" t="s">
        <v>608</v>
      </c>
      <c r="E47" s="92" t="s">
        <v>609</v>
      </c>
      <c r="F47" s="92" t="s">
        <v>610</v>
      </c>
      <c r="G47" s="92" t="s">
        <v>611</v>
      </c>
      <c r="H47" s="93" t="s">
        <v>612</v>
      </c>
      <c r="I47" s="93" t="s">
        <v>612</v>
      </c>
      <c r="J47" s="93" t="s">
        <v>613</v>
      </c>
      <c r="K47" s="94" t="s">
        <v>142</v>
      </c>
      <c r="L47" s="95">
        <v>519218</v>
      </c>
      <c r="M47" s="95">
        <v>134301</v>
      </c>
      <c r="N47" s="93" t="s">
        <v>382</v>
      </c>
      <c r="O47" s="93" t="s">
        <v>382</v>
      </c>
      <c r="P47" s="93" t="s">
        <v>382</v>
      </c>
      <c r="Q47" s="95" t="s">
        <v>334</v>
      </c>
      <c r="R47" s="94" t="s">
        <v>283</v>
      </c>
      <c r="S47" s="96" t="s">
        <v>19</v>
      </c>
      <c r="T47" s="96" t="s">
        <v>64</v>
      </c>
      <c r="U47" s="94" t="s">
        <v>250</v>
      </c>
      <c r="V47" s="97">
        <v>0</v>
      </c>
      <c r="W47" s="98">
        <v>0</v>
      </c>
      <c r="X47" s="97">
        <v>5.1999999999999998E-2</v>
      </c>
      <c r="Y47" s="96"/>
      <c r="Z47" s="96"/>
      <c r="AA47" s="94"/>
      <c r="AB47" s="97"/>
      <c r="AC47" s="98"/>
      <c r="AD47" s="97"/>
      <c r="AE47" s="96"/>
      <c r="AF47" s="96"/>
      <c r="AG47" s="94"/>
      <c r="AH47" s="97"/>
      <c r="AI47" s="98"/>
      <c r="AJ47" s="97"/>
      <c r="AK47" s="94" t="s">
        <v>250</v>
      </c>
      <c r="AL47" s="94" t="s">
        <v>43</v>
      </c>
      <c r="AM47" s="97"/>
      <c r="AN47" s="97"/>
      <c r="AO47" s="97"/>
      <c r="AP47" s="97"/>
      <c r="AQ47" s="97"/>
      <c r="AR47" s="99"/>
      <c r="AS47" s="100">
        <v>4.9000000000000002E-2</v>
      </c>
      <c r="AT47" s="100">
        <v>4.9000000000000002E-2</v>
      </c>
      <c r="AU47" s="97">
        <v>5.1999999999999998E-2</v>
      </c>
      <c r="AV47" s="97">
        <v>0.47499999999999998</v>
      </c>
      <c r="AW47" s="97">
        <v>0.5</v>
      </c>
      <c r="AX47" s="99">
        <v>44349</v>
      </c>
      <c r="AY47" s="99"/>
      <c r="AZ47" s="95" t="s">
        <v>250</v>
      </c>
      <c r="BA47" s="95" t="s">
        <v>250</v>
      </c>
      <c r="BB47" s="95"/>
      <c r="BC47" s="101" t="s">
        <v>250</v>
      </c>
      <c r="BD47" s="95"/>
      <c r="BE47" s="95"/>
      <c r="BF47" s="102">
        <v>44880</v>
      </c>
    </row>
    <row r="48" spans="1:58" ht="25" customHeight="1" x14ac:dyDescent="0.35">
      <c r="A48" s="91" t="s">
        <v>614</v>
      </c>
      <c r="B48" s="91"/>
      <c r="C48" s="91">
        <v>2700002099423</v>
      </c>
      <c r="D48" s="92" t="s">
        <v>615</v>
      </c>
      <c r="E48" s="92" t="s">
        <v>616</v>
      </c>
      <c r="F48" s="92" t="s">
        <v>617</v>
      </c>
      <c r="G48" s="92" t="s">
        <v>618</v>
      </c>
      <c r="H48" s="93" t="s">
        <v>619</v>
      </c>
      <c r="I48" s="93" t="s">
        <v>619</v>
      </c>
      <c r="J48" s="93" t="s">
        <v>620</v>
      </c>
      <c r="K48" s="94" t="s">
        <v>142</v>
      </c>
      <c r="L48" s="95">
        <v>486491</v>
      </c>
      <c r="M48" s="95">
        <v>154783</v>
      </c>
      <c r="N48" s="93" t="s">
        <v>446</v>
      </c>
      <c r="O48" s="93" t="s">
        <v>446</v>
      </c>
      <c r="P48" s="93" t="s">
        <v>446</v>
      </c>
      <c r="Q48" s="95" t="s">
        <v>334</v>
      </c>
      <c r="R48" s="94" t="s">
        <v>283</v>
      </c>
      <c r="S48" s="96" t="s">
        <v>19</v>
      </c>
      <c r="T48" s="96" t="s">
        <v>64</v>
      </c>
      <c r="U48" s="94" t="s">
        <v>250</v>
      </c>
      <c r="V48" s="97">
        <v>0</v>
      </c>
      <c r="W48" s="98">
        <v>0</v>
      </c>
      <c r="X48" s="97">
        <v>6.3200000000000006E-2</v>
      </c>
      <c r="Y48" s="96"/>
      <c r="Z48" s="96"/>
      <c r="AA48" s="94"/>
      <c r="AB48" s="97"/>
      <c r="AC48" s="98"/>
      <c r="AD48" s="97"/>
      <c r="AE48" s="96"/>
      <c r="AF48" s="96"/>
      <c r="AG48" s="94"/>
      <c r="AH48" s="97"/>
      <c r="AI48" s="98"/>
      <c r="AJ48" s="97"/>
      <c r="AK48" s="94" t="s">
        <v>250</v>
      </c>
      <c r="AL48" s="94" t="s">
        <v>43</v>
      </c>
      <c r="AM48" s="97"/>
      <c r="AN48" s="97"/>
      <c r="AO48" s="97"/>
      <c r="AP48" s="97"/>
      <c r="AQ48" s="97"/>
      <c r="AR48" s="99"/>
      <c r="AS48" s="97">
        <v>6.3200000000000006E-2</v>
      </c>
      <c r="AT48" s="97">
        <v>6.3200000000000006E-2</v>
      </c>
      <c r="AU48" s="97">
        <v>6.6600000000000006E-2</v>
      </c>
      <c r="AV48" s="97">
        <v>0.65300000000000002</v>
      </c>
      <c r="AW48" s="97">
        <v>0.68799999999999994</v>
      </c>
      <c r="AX48" s="99">
        <v>44355</v>
      </c>
      <c r="AY48" s="99"/>
      <c r="AZ48" s="95" t="s">
        <v>250</v>
      </c>
      <c r="BA48" s="95" t="s">
        <v>250</v>
      </c>
      <c r="BB48" s="95"/>
      <c r="BC48" s="101" t="s">
        <v>250</v>
      </c>
      <c r="BD48" s="95"/>
      <c r="BE48" s="95"/>
      <c r="BF48" s="102">
        <v>44880</v>
      </c>
    </row>
    <row r="49" spans="1:58" ht="25" customHeight="1" x14ac:dyDescent="0.35">
      <c r="A49" s="91" t="s">
        <v>621</v>
      </c>
      <c r="B49" s="91">
        <v>2700007276664</v>
      </c>
      <c r="C49" s="91">
        <v>2700007244788</v>
      </c>
      <c r="D49" s="92" t="s">
        <v>623</v>
      </c>
      <c r="E49" s="92" t="s">
        <v>622</v>
      </c>
      <c r="F49" s="92" t="s">
        <v>624</v>
      </c>
      <c r="G49" s="92" t="s">
        <v>625</v>
      </c>
      <c r="H49" s="93" t="s">
        <v>626</v>
      </c>
      <c r="I49" s="93" t="s">
        <v>626</v>
      </c>
      <c r="J49" s="93" t="s">
        <v>627</v>
      </c>
      <c r="K49" s="94" t="s">
        <v>142</v>
      </c>
      <c r="L49" s="95">
        <v>556377</v>
      </c>
      <c r="M49" s="95">
        <v>174220</v>
      </c>
      <c r="N49" s="93" t="s">
        <v>382</v>
      </c>
      <c r="O49" s="93" t="s">
        <v>382</v>
      </c>
      <c r="P49" s="93" t="s">
        <v>382</v>
      </c>
      <c r="Q49" s="95" t="s">
        <v>334</v>
      </c>
      <c r="R49" s="94" t="s">
        <v>283</v>
      </c>
      <c r="S49" s="96" t="s">
        <v>19</v>
      </c>
      <c r="T49" s="96" t="s">
        <v>64</v>
      </c>
      <c r="U49" s="94" t="s">
        <v>250</v>
      </c>
      <c r="V49" s="97">
        <v>0</v>
      </c>
      <c r="W49" s="98">
        <v>0</v>
      </c>
      <c r="X49" s="97">
        <v>7.5999999999999998E-2</v>
      </c>
      <c r="Y49" s="96"/>
      <c r="Z49" s="96"/>
      <c r="AA49" s="94"/>
      <c r="AB49" s="97"/>
      <c r="AC49" s="98"/>
      <c r="AD49" s="97"/>
      <c r="AE49" s="96"/>
      <c r="AF49" s="96"/>
      <c r="AG49" s="94"/>
      <c r="AH49" s="97"/>
      <c r="AI49" s="98"/>
      <c r="AJ49" s="97"/>
      <c r="AK49" s="94" t="s">
        <v>250</v>
      </c>
      <c r="AL49" s="94" t="s">
        <v>256</v>
      </c>
      <c r="AM49" s="100">
        <v>7.5999999999999998E-2</v>
      </c>
      <c r="AN49" s="100">
        <v>7.5999999999999998E-2</v>
      </c>
      <c r="AO49" s="97">
        <v>0.08</v>
      </c>
      <c r="AP49" s="97">
        <v>0.56999999999999995</v>
      </c>
      <c r="AQ49" s="97">
        <v>0.6</v>
      </c>
      <c r="AR49" s="99">
        <v>44658</v>
      </c>
      <c r="AS49" s="100"/>
      <c r="AT49" s="97"/>
      <c r="AU49" s="97"/>
      <c r="AV49" s="97"/>
      <c r="AW49" s="97"/>
      <c r="AX49" s="99"/>
      <c r="AY49" s="99"/>
      <c r="AZ49" s="95" t="s">
        <v>250</v>
      </c>
      <c r="BA49" s="95" t="s">
        <v>250</v>
      </c>
      <c r="BB49" s="95"/>
      <c r="BC49" s="101" t="s">
        <v>250</v>
      </c>
      <c r="BD49" s="95"/>
      <c r="BE49" s="95"/>
      <c r="BF49" s="102">
        <v>44880</v>
      </c>
    </row>
    <row r="50" spans="1:58" ht="25" customHeight="1" x14ac:dyDescent="0.35">
      <c r="A50" s="91" t="s">
        <v>628</v>
      </c>
      <c r="B50" s="91">
        <v>2700008184907</v>
      </c>
      <c r="C50" s="91">
        <v>2700007749705</v>
      </c>
      <c r="D50" s="92" t="s">
        <v>629</v>
      </c>
      <c r="E50" s="92" t="s">
        <v>630</v>
      </c>
      <c r="F50" s="92" t="s">
        <v>631</v>
      </c>
      <c r="G50" s="92" t="s">
        <v>632</v>
      </c>
      <c r="H50" s="93" t="s">
        <v>633</v>
      </c>
      <c r="I50" s="93" t="s">
        <v>633</v>
      </c>
      <c r="J50" s="93" t="s">
        <v>634</v>
      </c>
      <c r="K50" s="94" t="s">
        <v>142</v>
      </c>
      <c r="L50" s="95">
        <v>485365</v>
      </c>
      <c r="M50" s="95">
        <v>310019</v>
      </c>
      <c r="N50" s="93" t="s">
        <v>375</v>
      </c>
      <c r="O50" s="93" t="s">
        <v>375</v>
      </c>
      <c r="P50" s="93" t="s">
        <v>375</v>
      </c>
      <c r="Q50" s="95" t="s">
        <v>334</v>
      </c>
      <c r="R50" s="94" t="s">
        <v>283</v>
      </c>
      <c r="S50" s="96" t="s">
        <v>19</v>
      </c>
      <c r="T50" s="96" t="s">
        <v>64</v>
      </c>
      <c r="U50" s="94" t="s">
        <v>250</v>
      </c>
      <c r="V50" s="97">
        <v>0</v>
      </c>
      <c r="W50" s="98">
        <v>0</v>
      </c>
      <c r="X50" s="97">
        <v>4.7500000000000001E-2</v>
      </c>
      <c r="Y50" s="96"/>
      <c r="Z50" s="96"/>
      <c r="AA50" s="94"/>
      <c r="AB50" s="97"/>
      <c r="AC50" s="98"/>
      <c r="AD50" s="97"/>
      <c r="AE50" s="96"/>
      <c r="AF50" s="96"/>
      <c r="AG50" s="94"/>
      <c r="AH50" s="97"/>
      <c r="AI50" s="98"/>
      <c r="AJ50" s="97"/>
      <c r="AK50" s="94" t="s">
        <v>250</v>
      </c>
      <c r="AL50" s="94" t="s">
        <v>256</v>
      </c>
      <c r="AM50" s="97">
        <v>4.7500000000000001E-2</v>
      </c>
      <c r="AN50" s="97">
        <v>4.7500000000000001E-2</v>
      </c>
      <c r="AO50" s="97">
        <v>0.05</v>
      </c>
      <c r="AP50" s="97">
        <v>0.14199999999999999</v>
      </c>
      <c r="AQ50" s="97">
        <v>0.15</v>
      </c>
      <c r="AR50" s="99">
        <v>44650</v>
      </c>
      <c r="AS50" s="100"/>
      <c r="AT50" s="97"/>
      <c r="AU50" s="97"/>
      <c r="AV50" s="97"/>
      <c r="AW50" s="97"/>
      <c r="AX50" s="99"/>
      <c r="AY50" s="99"/>
      <c r="AZ50" s="95" t="s">
        <v>250</v>
      </c>
      <c r="BA50" s="95" t="s">
        <v>250</v>
      </c>
      <c r="BB50" s="95"/>
      <c r="BC50" s="101" t="s">
        <v>250</v>
      </c>
      <c r="BD50" s="95"/>
      <c r="BE50" s="95"/>
      <c r="BF50" s="102">
        <v>44880</v>
      </c>
    </row>
    <row r="51" spans="1:58" ht="25" customHeight="1" x14ac:dyDescent="0.35">
      <c r="A51" s="91" t="s">
        <v>635</v>
      </c>
      <c r="B51" s="91"/>
      <c r="C51" s="91">
        <v>2700006614306</v>
      </c>
      <c r="D51" s="92" t="s">
        <v>636</v>
      </c>
      <c r="E51" s="92" t="s">
        <v>637</v>
      </c>
      <c r="F51" s="92" t="s">
        <v>638</v>
      </c>
      <c r="G51" s="92" t="s">
        <v>639</v>
      </c>
      <c r="H51" s="93" t="s">
        <v>373</v>
      </c>
      <c r="I51" s="93" t="s">
        <v>373</v>
      </c>
      <c r="J51" s="93" t="s">
        <v>640</v>
      </c>
      <c r="K51" s="94" t="s">
        <v>142</v>
      </c>
      <c r="L51" s="95">
        <v>480879</v>
      </c>
      <c r="M51" s="95">
        <v>237735</v>
      </c>
      <c r="N51" s="93" t="s">
        <v>375</v>
      </c>
      <c r="O51" s="93" t="s">
        <v>375</v>
      </c>
      <c r="P51" s="93" t="s">
        <v>375</v>
      </c>
      <c r="Q51" s="95" t="s">
        <v>334</v>
      </c>
      <c r="R51" s="94" t="s">
        <v>283</v>
      </c>
      <c r="S51" s="96" t="s">
        <v>19</v>
      </c>
      <c r="T51" s="96" t="s">
        <v>64</v>
      </c>
      <c r="U51" s="94" t="s">
        <v>250</v>
      </c>
      <c r="V51" s="97">
        <v>0</v>
      </c>
      <c r="W51" s="98">
        <v>0</v>
      </c>
      <c r="X51" s="100">
        <v>7.5999999999999998E-2</v>
      </c>
      <c r="Y51" s="96"/>
      <c r="Z51" s="96"/>
      <c r="AA51" s="94"/>
      <c r="AB51" s="97"/>
      <c r="AC51" s="98"/>
      <c r="AD51" s="97"/>
      <c r="AE51" s="96"/>
      <c r="AF51" s="96"/>
      <c r="AG51" s="94"/>
      <c r="AH51" s="97"/>
      <c r="AI51" s="98"/>
      <c r="AJ51" s="97"/>
      <c r="AK51" s="94" t="s">
        <v>250</v>
      </c>
      <c r="AL51" s="94" t="s">
        <v>256</v>
      </c>
      <c r="AM51" s="100">
        <v>7.5999999999999998E-2</v>
      </c>
      <c r="AN51" s="100">
        <v>7.5999999999999998E-2</v>
      </c>
      <c r="AO51" s="97">
        <v>0.08</v>
      </c>
      <c r="AP51" s="97">
        <v>0.65200000000000002</v>
      </c>
      <c r="AQ51" s="97">
        <v>0.68700000000000006</v>
      </c>
      <c r="AR51" s="99">
        <v>44508</v>
      </c>
      <c r="AS51" s="100"/>
      <c r="AT51" s="97"/>
      <c r="AU51" s="97"/>
      <c r="AV51" s="97"/>
      <c r="AW51" s="97"/>
      <c r="AX51" s="99"/>
      <c r="AY51" s="99"/>
      <c r="AZ51" s="95" t="s">
        <v>250</v>
      </c>
      <c r="BA51" s="95" t="s">
        <v>250</v>
      </c>
      <c r="BB51" s="95"/>
      <c r="BC51" s="101" t="s">
        <v>250</v>
      </c>
      <c r="BD51" s="95"/>
      <c r="BE51" s="95"/>
      <c r="BF51" s="102">
        <v>44880</v>
      </c>
    </row>
    <row r="52" spans="1:58" ht="25" customHeight="1" x14ac:dyDescent="0.35">
      <c r="A52" s="91" t="s">
        <v>641</v>
      </c>
      <c r="B52" s="91">
        <v>2700007382637</v>
      </c>
      <c r="C52" s="91">
        <v>2700007103590</v>
      </c>
      <c r="D52" s="92" t="s">
        <v>642</v>
      </c>
      <c r="E52" s="92" t="s">
        <v>643</v>
      </c>
      <c r="F52" s="92" t="s">
        <v>644</v>
      </c>
      <c r="G52" s="92" t="s">
        <v>645</v>
      </c>
      <c r="H52" s="93" t="s">
        <v>646</v>
      </c>
      <c r="I52" s="93" t="s">
        <v>646</v>
      </c>
      <c r="J52" s="93" t="s">
        <v>647</v>
      </c>
      <c r="K52" s="94" t="s">
        <v>142</v>
      </c>
      <c r="L52" s="95">
        <v>496553</v>
      </c>
      <c r="M52" s="95">
        <v>426094</v>
      </c>
      <c r="N52" s="95" t="s">
        <v>434</v>
      </c>
      <c r="O52" s="95" t="s">
        <v>434</v>
      </c>
      <c r="P52" s="95" t="s">
        <v>434</v>
      </c>
      <c r="Q52" s="95" t="s">
        <v>334</v>
      </c>
      <c r="R52" s="94" t="s">
        <v>283</v>
      </c>
      <c r="S52" s="96" t="s">
        <v>155</v>
      </c>
      <c r="T52" s="96" t="s">
        <v>109</v>
      </c>
      <c r="U52" s="94" t="s">
        <v>250</v>
      </c>
      <c r="V52" s="97">
        <v>0</v>
      </c>
      <c r="W52" s="98">
        <v>0</v>
      </c>
      <c r="X52" s="97">
        <v>0.95</v>
      </c>
      <c r="Y52" s="96" t="s">
        <v>19</v>
      </c>
      <c r="Z52" s="96" t="s">
        <v>64</v>
      </c>
      <c r="AA52" s="94" t="s">
        <v>250</v>
      </c>
      <c r="AB52" s="97">
        <v>0</v>
      </c>
      <c r="AC52" s="98">
        <v>0</v>
      </c>
      <c r="AD52" s="97">
        <v>0.23699999999999999</v>
      </c>
      <c r="AE52" s="96"/>
      <c r="AF52" s="96"/>
      <c r="AG52" s="94"/>
      <c r="AH52" s="97"/>
      <c r="AI52" s="98"/>
      <c r="AJ52" s="97"/>
      <c r="AK52" s="94" t="s">
        <v>250</v>
      </c>
      <c r="AL52" s="94" t="s">
        <v>43</v>
      </c>
      <c r="AM52" s="97"/>
      <c r="AN52" s="97"/>
      <c r="AO52" s="97"/>
      <c r="AP52" s="97"/>
      <c r="AQ52" s="97"/>
      <c r="AR52" s="99"/>
      <c r="AS52" s="100">
        <v>1.1870000000000001</v>
      </c>
      <c r="AT52" s="100">
        <v>1.1870000000000001</v>
      </c>
      <c r="AU52" s="97">
        <v>1.25</v>
      </c>
      <c r="AV52" s="97">
        <v>1425</v>
      </c>
      <c r="AW52" s="97">
        <v>1500</v>
      </c>
      <c r="AX52" s="99">
        <v>44544</v>
      </c>
      <c r="AY52" s="99"/>
      <c r="AZ52" s="95" t="s">
        <v>250</v>
      </c>
      <c r="BA52" s="95" t="s">
        <v>250</v>
      </c>
      <c r="BB52" s="95"/>
      <c r="BC52" s="101" t="s">
        <v>250</v>
      </c>
      <c r="BD52" s="95"/>
      <c r="BE52" s="95"/>
      <c r="BF52" s="102">
        <v>44880</v>
      </c>
    </row>
    <row r="53" spans="1:58" ht="25" customHeight="1" x14ac:dyDescent="0.35">
      <c r="A53" s="91" t="s">
        <v>648</v>
      </c>
      <c r="B53" s="91">
        <v>2400001145094</v>
      </c>
      <c r="C53" s="91">
        <v>2400001144816</v>
      </c>
      <c r="D53" s="92" t="s">
        <v>649</v>
      </c>
      <c r="E53" s="92" t="s">
        <v>650</v>
      </c>
      <c r="F53" s="92" t="s">
        <v>651</v>
      </c>
      <c r="G53" s="92" t="s">
        <v>652</v>
      </c>
      <c r="H53" s="93" t="s">
        <v>653</v>
      </c>
      <c r="I53" s="93" t="s">
        <v>653</v>
      </c>
      <c r="J53" s="93" t="s">
        <v>654</v>
      </c>
      <c r="K53" s="94" t="s">
        <v>142</v>
      </c>
      <c r="L53" s="95">
        <v>492420</v>
      </c>
      <c r="M53" s="95">
        <v>290124</v>
      </c>
      <c r="N53" s="93" t="s">
        <v>375</v>
      </c>
      <c r="O53" s="93" t="s">
        <v>375</v>
      </c>
      <c r="P53" s="93" t="s">
        <v>375</v>
      </c>
      <c r="Q53" s="95" t="s">
        <v>334</v>
      </c>
      <c r="R53" s="94" t="s">
        <v>283</v>
      </c>
      <c r="S53" s="96" t="s">
        <v>19</v>
      </c>
      <c r="T53" s="96" t="s">
        <v>64</v>
      </c>
      <c r="U53" s="94" t="s">
        <v>250</v>
      </c>
      <c r="V53" s="97">
        <v>0</v>
      </c>
      <c r="W53" s="98">
        <v>0</v>
      </c>
      <c r="X53" s="97">
        <v>5.0999999999999997E-2</v>
      </c>
      <c r="Y53" s="96" t="s">
        <v>248</v>
      </c>
      <c r="Z53" s="96" t="s">
        <v>162</v>
      </c>
      <c r="AA53" s="94" t="s">
        <v>250</v>
      </c>
      <c r="AB53" s="97">
        <v>0</v>
      </c>
      <c r="AC53" s="98">
        <v>0</v>
      </c>
      <c r="AD53" s="97">
        <v>2.8000000000000001E-2</v>
      </c>
      <c r="AE53" s="96"/>
      <c r="AF53" s="96"/>
      <c r="AG53" s="94"/>
      <c r="AH53" s="97"/>
      <c r="AI53" s="98"/>
      <c r="AJ53" s="97"/>
      <c r="AK53" s="94" t="s">
        <v>250</v>
      </c>
      <c r="AL53" s="94" t="s">
        <v>256</v>
      </c>
      <c r="AM53" s="97">
        <v>7.8E-2</v>
      </c>
      <c r="AN53" s="97">
        <v>7.8E-2</v>
      </c>
      <c r="AO53" s="97">
        <v>8.2000000000000003E-2</v>
      </c>
      <c r="AP53" s="97">
        <v>0.13700000000000001</v>
      </c>
      <c r="AQ53" s="97">
        <v>0.14499999999999999</v>
      </c>
      <c r="AR53" s="99">
        <v>44833</v>
      </c>
      <c r="AS53" s="100"/>
      <c r="AT53" s="97"/>
      <c r="AU53" s="97"/>
      <c r="AV53" s="97"/>
      <c r="AW53" s="97"/>
      <c r="AX53" s="99"/>
      <c r="AY53" s="99"/>
      <c r="AZ53" s="95" t="s">
        <v>250</v>
      </c>
      <c r="BA53" s="95" t="s">
        <v>250</v>
      </c>
      <c r="BB53" s="95"/>
      <c r="BC53" s="101" t="s">
        <v>250</v>
      </c>
      <c r="BD53" s="95"/>
      <c r="BE53" s="95"/>
      <c r="BF53" s="102">
        <v>44880</v>
      </c>
    </row>
    <row r="54" spans="1:58" ht="25" customHeight="1" x14ac:dyDescent="0.35">
      <c r="A54" s="91" t="s">
        <v>655</v>
      </c>
      <c r="B54" s="91"/>
      <c r="C54" s="91">
        <v>2700007531040</v>
      </c>
      <c r="D54" s="92" t="s">
        <v>656</v>
      </c>
      <c r="E54" s="92" t="s">
        <v>657</v>
      </c>
      <c r="F54" s="92" t="s">
        <v>658</v>
      </c>
      <c r="G54" s="92" t="s">
        <v>659</v>
      </c>
      <c r="H54" s="93" t="s">
        <v>660</v>
      </c>
      <c r="I54" s="93" t="s">
        <v>660</v>
      </c>
      <c r="J54" s="93" t="s">
        <v>661</v>
      </c>
      <c r="K54" s="94" t="s">
        <v>142</v>
      </c>
      <c r="L54" s="95">
        <v>413944</v>
      </c>
      <c r="M54" s="95">
        <v>190125</v>
      </c>
      <c r="N54" s="93" t="s">
        <v>446</v>
      </c>
      <c r="O54" s="93" t="s">
        <v>446</v>
      </c>
      <c r="P54" s="93" t="s">
        <v>446</v>
      </c>
      <c r="Q54" s="95" t="s">
        <v>334</v>
      </c>
      <c r="R54" s="94" t="s">
        <v>283</v>
      </c>
      <c r="S54" s="96" t="s">
        <v>19</v>
      </c>
      <c r="T54" s="96" t="s">
        <v>64</v>
      </c>
      <c r="U54" s="94" t="s">
        <v>250</v>
      </c>
      <c r="V54" s="97">
        <v>0</v>
      </c>
      <c r="W54" s="98">
        <v>0</v>
      </c>
      <c r="X54" s="97">
        <v>5.7000000000000002E-2</v>
      </c>
      <c r="Y54" s="96"/>
      <c r="Z54" s="96"/>
      <c r="AA54" s="94"/>
      <c r="AB54" s="97"/>
      <c r="AC54" s="98"/>
      <c r="AD54" s="97"/>
      <c r="AE54" s="96"/>
      <c r="AF54" s="96"/>
      <c r="AG54" s="94"/>
      <c r="AH54" s="97"/>
      <c r="AI54" s="98"/>
      <c r="AJ54" s="97"/>
      <c r="AK54" s="94" t="s">
        <v>250</v>
      </c>
      <c r="AL54" s="94" t="s">
        <v>43</v>
      </c>
      <c r="AM54" s="97"/>
      <c r="AN54" s="97"/>
      <c r="AO54" s="97"/>
      <c r="AP54" s="97"/>
      <c r="AQ54" s="97"/>
      <c r="AR54" s="99"/>
      <c r="AS54" s="100">
        <v>5.7000000000000002E-2</v>
      </c>
      <c r="AT54" s="100">
        <v>5.7000000000000002E-2</v>
      </c>
      <c r="AU54" s="97">
        <v>0.06</v>
      </c>
      <c r="AV54" s="97">
        <v>0.19</v>
      </c>
      <c r="AW54" s="97">
        <v>0.2</v>
      </c>
      <c r="AX54" s="99">
        <v>44861</v>
      </c>
      <c r="AY54" s="99"/>
      <c r="AZ54" s="95" t="s">
        <v>250</v>
      </c>
      <c r="BA54" s="95" t="s">
        <v>250</v>
      </c>
      <c r="BB54" s="95"/>
      <c r="BC54" s="101" t="s">
        <v>250</v>
      </c>
      <c r="BD54" s="95"/>
      <c r="BE54" s="95"/>
      <c r="BF54" s="102">
        <v>44880</v>
      </c>
    </row>
    <row r="55" spans="1:58" ht="25" customHeight="1" x14ac:dyDescent="0.35">
      <c r="A55" s="91" t="s">
        <v>662</v>
      </c>
      <c r="B55" s="91">
        <v>2700008262315</v>
      </c>
      <c r="C55" s="91">
        <v>2700006883180</v>
      </c>
      <c r="D55" s="92" t="s">
        <v>663</v>
      </c>
      <c r="E55" s="92" t="s">
        <v>664</v>
      </c>
      <c r="F55" s="92" t="s">
        <v>665</v>
      </c>
      <c r="G55" s="92" t="s">
        <v>666</v>
      </c>
      <c r="H55" s="93" t="s">
        <v>667</v>
      </c>
      <c r="I55" s="93" t="s">
        <v>667</v>
      </c>
      <c r="J55" s="93" t="s">
        <v>668</v>
      </c>
      <c r="K55" s="94" t="s">
        <v>142</v>
      </c>
      <c r="L55" s="95">
        <v>458455</v>
      </c>
      <c r="M55" s="95">
        <v>448680</v>
      </c>
      <c r="N55" s="95" t="s">
        <v>434</v>
      </c>
      <c r="O55" s="95" t="s">
        <v>434</v>
      </c>
      <c r="P55" s="95" t="s">
        <v>434</v>
      </c>
      <c r="Q55" s="95" t="s">
        <v>334</v>
      </c>
      <c r="R55" s="94" t="s">
        <v>283</v>
      </c>
      <c r="S55" s="96" t="s">
        <v>19</v>
      </c>
      <c r="T55" s="96" t="s">
        <v>64</v>
      </c>
      <c r="U55" s="94" t="s">
        <v>250</v>
      </c>
      <c r="V55" s="97">
        <v>0</v>
      </c>
      <c r="W55" s="98">
        <v>0</v>
      </c>
      <c r="X55" s="97">
        <v>5.7000000000000002E-2</v>
      </c>
      <c r="Y55" s="96"/>
      <c r="Z55" s="96"/>
      <c r="AA55" s="94"/>
      <c r="AB55" s="97"/>
      <c r="AC55" s="98"/>
      <c r="AD55" s="97"/>
      <c r="AE55" s="96"/>
      <c r="AF55" s="96"/>
      <c r="AG55" s="94"/>
      <c r="AH55" s="97"/>
      <c r="AI55" s="98"/>
      <c r="AJ55" s="97"/>
      <c r="AK55" s="94" t="s">
        <v>250</v>
      </c>
      <c r="AL55" s="94" t="s">
        <v>256</v>
      </c>
      <c r="AM55" s="100">
        <v>5.7000000000000002E-2</v>
      </c>
      <c r="AN55" s="100">
        <v>5.7000000000000002E-2</v>
      </c>
      <c r="AO55" s="97">
        <v>0.06</v>
      </c>
      <c r="AP55" s="97">
        <v>0.56999999999999995</v>
      </c>
      <c r="AQ55" s="97">
        <v>0.6</v>
      </c>
      <c r="AR55" s="99">
        <v>44671</v>
      </c>
      <c r="AS55" s="100"/>
      <c r="AT55" s="97"/>
      <c r="AU55" s="97"/>
      <c r="AV55" s="97"/>
      <c r="AW55" s="97"/>
      <c r="AX55" s="99"/>
      <c r="AY55" s="99"/>
      <c r="AZ55" s="95" t="s">
        <v>250</v>
      </c>
      <c r="BA55" s="95" t="s">
        <v>250</v>
      </c>
      <c r="BB55" s="95"/>
      <c r="BC55" s="101" t="s">
        <v>250</v>
      </c>
      <c r="BD55" s="95"/>
      <c r="BE55" s="95"/>
      <c r="BF55" s="102">
        <v>44880</v>
      </c>
    </row>
    <row r="56" spans="1:58" ht="25" customHeight="1" x14ac:dyDescent="0.35">
      <c r="A56" s="91" t="s">
        <v>669</v>
      </c>
      <c r="B56" s="91">
        <v>2700000832446</v>
      </c>
      <c r="C56" s="91">
        <v>2700000643880</v>
      </c>
      <c r="D56" s="92" t="s">
        <v>670</v>
      </c>
      <c r="E56" s="92" t="s">
        <v>671</v>
      </c>
      <c r="F56" s="92" t="s">
        <v>672</v>
      </c>
      <c r="G56" s="92" t="s">
        <v>673</v>
      </c>
      <c r="H56" s="93" t="s">
        <v>289</v>
      </c>
      <c r="I56" s="93" t="s">
        <v>289</v>
      </c>
      <c r="J56" s="93" t="s">
        <v>674</v>
      </c>
      <c r="K56" s="94" t="s">
        <v>142</v>
      </c>
      <c r="L56" s="95">
        <v>514350</v>
      </c>
      <c r="M56" s="95">
        <v>206451</v>
      </c>
      <c r="N56" s="93" t="s">
        <v>382</v>
      </c>
      <c r="O56" s="93" t="s">
        <v>382</v>
      </c>
      <c r="P56" s="93" t="s">
        <v>382</v>
      </c>
      <c r="Q56" s="95" t="s">
        <v>334</v>
      </c>
      <c r="R56" s="94" t="s">
        <v>283</v>
      </c>
      <c r="S56" s="96" t="s">
        <v>19</v>
      </c>
      <c r="T56" s="96" t="s">
        <v>64</v>
      </c>
      <c r="U56" s="94" t="s">
        <v>250</v>
      </c>
      <c r="V56" s="97">
        <v>0</v>
      </c>
      <c r="W56" s="98">
        <v>0</v>
      </c>
      <c r="X56" s="97">
        <v>0.14199999999999999</v>
      </c>
      <c r="Y56" s="96"/>
      <c r="Z56" s="96"/>
      <c r="AA56" s="94"/>
      <c r="AB56" s="97"/>
      <c r="AC56" s="98"/>
      <c r="AD56" s="97"/>
      <c r="AE56" s="96"/>
      <c r="AF56" s="96"/>
      <c r="AG56" s="94"/>
      <c r="AH56" s="97"/>
      <c r="AI56" s="98"/>
      <c r="AJ56" s="97"/>
      <c r="AK56" s="94" t="s">
        <v>250</v>
      </c>
      <c r="AL56" s="94" t="s">
        <v>43</v>
      </c>
      <c r="AM56" s="97"/>
      <c r="AN56" s="97"/>
      <c r="AO56" s="97"/>
      <c r="AP56" s="97"/>
      <c r="AQ56" s="97"/>
      <c r="AR56" s="99"/>
      <c r="AS56" s="100">
        <v>0.14199999999999999</v>
      </c>
      <c r="AT56" s="100">
        <v>0.14199999999999999</v>
      </c>
      <c r="AU56" s="97">
        <v>0.15</v>
      </c>
      <c r="AV56" s="97">
        <v>0.76</v>
      </c>
      <c r="AW56" s="97">
        <v>0.8</v>
      </c>
      <c r="AX56" s="99">
        <v>44404</v>
      </c>
      <c r="AY56" s="99"/>
      <c r="AZ56" s="95" t="s">
        <v>250</v>
      </c>
      <c r="BA56" s="95" t="s">
        <v>250</v>
      </c>
      <c r="BB56" s="95"/>
      <c r="BC56" s="101" t="s">
        <v>250</v>
      </c>
      <c r="BD56" s="95"/>
      <c r="BE56" s="95"/>
      <c r="BF56" s="102">
        <v>44880</v>
      </c>
    </row>
    <row r="57" spans="1:58" ht="25" customHeight="1" x14ac:dyDescent="0.35">
      <c r="A57" s="91" t="s">
        <v>675</v>
      </c>
      <c r="B57" s="91">
        <v>2700007599493</v>
      </c>
      <c r="C57" s="91">
        <v>2700007599484</v>
      </c>
      <c r="D57" s="92" t="s">
        <v>676</v>
      </c>
      <c r="E57" s="92" t="s">
        <v>677</v>
      </c>
      <c r="F57" s="92" t="s">
        <v>600</v>
      </c>
      <c r="G57" s="92" t="s">
        <v>600</v>
      </c>
      <c r="H57" s="93" t="s">
        <v>289</v>
      </c>
      <c r="I57" s="93" t="s">
        <v>289</v>
      </c>
      <c r="J57" s="93" t="s">
        <v>678</v>
      </c>
      <c r="K57" s="94" t="s">
        <v>142</v>
      </c>
      <c r="L57" s="95">
        <v>530921</v>
      </c>
      <c r="M57" s="95">
        <v>182220</v>
      </c>
      <c r="N57" s="93" t="s">
        <v>382</v>
      </c>
      <c r="O57" s="93" t="s">
        <v>382</v>
      </c>
      <c r="P57" s="93" t="s">
        <v>382</v>
      </c>
      <c r="Q57" s="95" t="s">
        <v>334</v>
      </c>
      <c r="R57" s="94" t="s">
        <v>283</v>
      </c>
      <c r="S57" s="96" t="s">
        <v>153</v>
      </c>
      <c r="T57" s="96" t="s">
        <v>65</v>
      </c>
      <c r="U57" s="94" t="s">
        <v>251</v>
      </c>
      <c r="V57" s="97">
        <v>0</v>
      </c>
      <c r="W57" s="98">
        <v>0</v>
      </c>
      <c r="X57" s="97">
        <v>0.247</v>
      </c>
      <c r="Y57" s="96"/>
      <c r="Z57" s="96"/>
      <c r="AA57" s="94"/>
      <c r="AB57" s="97"/>
      <c r="AC57" s="98"/>
      <c r="AD57" s="97"/>
      <c r="AE57" s="96"/>
      <c r="AF57" s="96"/>
      <c r="AG57" s="94"/>
      <c r="AH57" s="97"/>
      <c r="AI57" s="98"/>
      <c r="AJ57" s="97"/>
      <c r="AK57" s="94" t="s">
        <v>250</v>
      </c>
      <c r="AL57" s="94" t="s">
        <v>43</v>
      </c>
      <c r="AM57" s="97"/>
      <c r="AN57" s="97"/>
      <c r="AO57" s="97"/>
      <c r="AP57" s="97"/>
      <c r="AQ57" s="97"/>
      <c r="AR57" s="99"/>
      <c r="AS57" s="100">
        <v>0.247</v>
      </c>
      <c r="AT57" s="100">
        <v>0.247</v>
      </c>
      <c r="AU57" s="97">
        <v>0.26</v>
      </c>
      <c r="AV57" s="97">
        <v>2.1999999999999999E-2</v>
      </c>
      <c r="AW57" s="97">
        <v>2.4E-2</v>
      </c>
      <c r="AX57" s="99">
        <v>44725</v>
      </c>
      <c r="AY57" s="99"/>
      <c r="AZ57" s="95" t="s">
        <v>250</v>
      </c>
      <c r="BA57" s="95" t="s">
        <v>250</v>
      </c>
      <c r="BB57" s="95"/>
      <c r="BC57" s="101" t="s">
        <v>250</v>
      </c>
      <c r="BD57" s="95"/>
      <c r="BE57" s="95"/>
      <c r="BF57" s="102">
        <v>44880</v>
      </c>
    </row>
    <row r="58" spans="1:58" ht="25" customHeight="1" x14ac:dyDescent="0.35">
      <c r="A58" s="91" t="s">
        <v>679</v>
      </c>
      <c r="B58" s="91"/>
      <c r="C58" s="91">
        <v>2700006744422</v>
      </c>
      <c r="D58" s="92" t="s">
        <v>680</v>
      </c>
      <c r="E58" s="92" t="s">
        <v>681</v>
      </c>
      <c r="F58" s="92" t="s">
        <v>682</v>
      </c>
      <c r="G58" s="92" t="s">
        <v>683</v>
      </c>
      <c r="H58" s="93" t="s">
        <v>684</v>
      </c>
      <c r="I58" s="93" t="s">
        <v>684</v>
      </c>
      <c r="J58" s="93" t="s">
        <v>685</v>
      </c>
      <c r="K58" s="94" t="s">
        <v>142</v>
      </c>
      <c r="L58" s="95">
        <v>519888</v>
      </c>
      <c r="M58" s="95">
        <v>276765</v>
      </c>
      <c r="N58" s="93" t="s">
        <v>375</v>
      </c>
      <c r="O58" s="93" t="s">
        <v>375</v>
      </c>
      <c r="P58" s="93" t="s">
        <v>375</v>
      </c>
      <c r="Q58" s="95" t="s">
        <v>334</v>
      </c>
      <c r="R58" s="94" t="s">
        <v>283</v>
      </c>
      <c r="S58" s="96" t="s">
        <v>19</v>
      </c>
      <c r="T58" s="96" t="s">
        <v>64</v>
      </c>
      <c r="U58" s="94" t="s">
        <v>250</v>
      </c>
      <c r="V58" s="97">
        <v>0</v>
      </c>
      <c r="W58" s="98">
        <v>0</v>
      </c>
      <c r="X58" s="97">
        <v>5.3199999999999997E-2</v>
      </c>
      <c r="Y58" s="96"/>
      <c r="Z58" s="96"/>
      <c r="AA58" s="94"/>
      <c r="AB58" s="97"/>
      <c r="AC58" s="98"/>
      <c r="AD58" s="97"/>
      <c r="AE58" s="96"/>
      <c r="AF58" s="96"/>
      <c r="AG58" s="94"/>
      <c r="AH58" s="97"/>
      <c r="AI58" s="98"/>
      <c r="AJ58" s="97"/>
      <c r="AK58" s="94" t="s">
        <v>250</v>
      </c>
      <c r="AL58" s="94" t="s">
        <v>43</v>
      </c>
      <c r="AM58" s="97"/>
      <c r="AN58" s="97"/>
      <c r="AO58" s="97"/>
      <c r="AP58" s="97"/>
      <c r="AQ58" s="97"/>
      <c r="AR58" s="99"/>
      <c r="AS58" s="100">
        <v>5.2999999999999999E-2</v>
      </c>
      <c r="AT58" s="100">
        <v>5.2999999999999999E-2</v>
      </c>
      <c r="AU58" s="97">
        <v>5.6000000000000001E-2</v>
      </c>
      <c r="AV58" s="97">
        <v>0.76200000000000001</v>
      </c>
      <c r="AW58" s="97">
        <v>0.80300000000000005</v>
      </c>
      <c r="AX58" s="99">
        <v>44370</v>
      </c>
      <c r="AY58" s="99"/>
      <c r="AZ58" s="95" t="s">
        <v>250</v>
      </c>
      <c r="BA58" s="95" t="s">
        <v>250</v>
      </c>
      <c r="BB58" s="95"/>
      <c r="BC58" s="101" t="s">
        <v>250</v>
      </c>
      <c r="BD58" s="95"/>
      <c r="BE58" s="95"/>
      <c r="BF58" s="102">
        <v>44880</v>
      </c>
    </row>
    <row r="59" spans="1:58" ht="25" customHeight="1" x14ac:dyDescent="0.35">
      <c r="A59" s="91" t="s">
        <v>686</v>
      </c>
      <c r="B59" s="91"/>
      <c r="C59" s="91">
        <v>2700006470121</v>
      </c>
      <c r="D59" s="92" t="s">
        <v>687</v>
      </c>
      <c r="E59" s="92" t="s">
        <v>688</v>
      </c>
      <c r="F59" s="92" t="s">
        <v>689</v>
      </c>
      <c r="G59" s="92" t="s">
        <v>690</v>
      </c>
      <c r="H59" s="93" t="s">
        <v>373</v>
      </c>
      <c r="I59" s="93" t="s">
        <v>373</v>
      </c>
      <c r="J59" s="93" t="s">
        <v>691</v>
      </c>
      <c r="K59" s="94" t="s">
        <v>142</v>
      </c>
      <c r="L59" s="95">
        <v>478771</v>
      </c>
      <c r="M59" s="95">
        <v>215432</v>
      </c>
      <c r="N59" s="93" t="s">
        <v>382</v>
      </c>
      <c r="O59" s="93" t="s">
        <v>382</v>
      </c>
      <c r="P59" s="93" t="s">
        <v>382</v>
      </c>
      <c r="Q59" s="95" t="s">
        <v>334</v>
      </c>
      <c r="R59" s="94" t="s">
        <v>283</v>
      </c>
      <c r="S59" s="96" t="s">
        <v>19</v>
      </c>
      <c r="T59" s="96" t="s">
        <v>64</v>
      </c>
      <c r="U59" s="94" t="s">
        <v>250</v>
      </c>
      <c r="V59" s="97">
        <v>0</v>
      </c>
      <c r="W59" s="98">
        <v>0</v>
      </c>
      <c r="X59" s="97">
        <v>9.4E-2</v>
      </c>
      <c r="Y59" s="96"/>
      <c r="Z59" s="96"/>
      <c r="AA59" s="94"/>
      <c r="AB59" s="97"/>
      <c r="AC59" s="98"/>
      <c r="AD59" s="97"/>
      <c r="AE59" s="96"/>
      <c r="AF59" s="96"/>
      <c r="AG59" s="94"/>
      <c r="AH59" s="97"/>
      <c r="AI59" s="98"/>
      <c r="AJ59" s="97"/>
      <c r="AK59" s="94" t="s">
        <v>250</v>
      </c>
      <c r="AL59" s="94" t="s">
        <v>256</v>
      </c>
      <c r="AM59" s="97">
        <v>9.4E-2</v>
      </c>
      <c r="AN59" s="97">
        <v>9.4E-2</v>
      </c>
      <c r="AO59" s="97">
        <v>9.9000000000000005E-2</v>
      </c>
      <c r="AP59" s="97">
        <v>0.28499999999999998</v>
      </c>
      <c r="AQ59" s="97">
        <v>0.3</v>
      </c>
      <c r="AR59" s="99">
        <v>44042</v>
      </c>
      <c r="AS59" s="100"/>
      <c r="AT59" s="97"/>
      <c r="AU59" s="97"/>
      <c r="AV59" s="97"/>
      <c r="AW59" s="97"/>
      <c r="AX59" s="99"/>
      <c r="AY59" s="99"/>
      <c r="AZ59" s="95" t="s">
        <v>250</v>
      </c>
      <c r="BA59" s="95" t="s">
        <v>250</v>
      </c>
      <c r="BB59" s="95"/>
      <c r="BC59" s="101" t="s">
        <v>250</v>
      </c>
      <c r="BD59" s="95"/>
      <c r="BE59" s="95"/>
      <c r="BF59" s="102">
        <v>44880</v>
      </c>
    </row>
    <row r="60" spans="1:58" ht="25" customHeight="1" x14ac:dyDescent="0.35">
      <c r="A60" s="91" t="s">
        <v>692</v>
      </c>
      <c r="B60" s="91"/>
      <c r="C60" s="91">
        <v>2700005829590</v>
      </c>
      <c r="D60" s="92" t="s">
        <v>693</v>
      </c>
      <c r="E60" s="92" t="s">
        <v>694</v>
      </c>
      <c r="F60" s="92" t="s">
        <v>695</v>
      </c>
      <c r="G60" s="92" t="s">
        <v>696</v>
      </c>
      <c r="H60" s="93" t="s">
        <v>420</v>
      </c>
      <c r="I60" s="93" t="s">
        <v>420</v>
      </c>
      <c r="J60" s="93" t="s">
        <v>697</v>
      </c>
      <c r="K60" s="94" t="s">
        <v>142</v>
      </c>
      <c r="L60" s="95">
        <v>450476</v>
      </c>
      <c r="M60" s="95">
        <v>318348</v>
      </c>
      <c r="N60" s="93" t="s">
        <v>375</v>
      </c>
      <c r="O60" s="93" t="s">
        <v>375</v>
      </c>
      <c r="P60" s="93" t="s">
        <v>375</v>
      </c>
      <c r="Q60" s="95" t="s">
        <v>334</v>
      </c>
      <c r="R60" s="94" t="s">
        <v>283</v>
      </c>
      <c r="S60" s="96" t="s">
        <v>19</v>
      </c>
      <c r="T60" s="96" t="s">
        <v>64</v>
      </c>
      <c r="U60" s="94" t="s">
        <v>250</v>
      </c>
      <c r="V60" s="97">
        <v>0</v>
      </c>
      <c r="W60" s="98">
        <v>0</v>
      </c>
      <c r="X60" s="97">
        <v>9.5000000000000001E-2</v>
      </c>
      <c r="Y60" s="96"/>
      <c r="Z60" s="96"/>
      <c r="AA60" s="94"/>
      <c r="AB60" s="97"/>
      <c r="AC60" s="98"/>
      <c r="AD60" s="97"/>
      <c r="AE60" s="96"/>
      <c r="AF60" s="96"/>
      <c r="AG60" s="94"/>
      <c r="AH60" s="97"/>
      <c r="AI60" s="98"/>
      <c r="AJ60" s="97"/>
      <c r="AK60" s="94" t="s">
        <v>250</v>
      </c>
      <c r="AL60" s="94" t="s">
        <v>256</v>
      </c>
      <c r="AM60" s="97">
        <v>9.5000000000000001E-2</v>
      </c>
      <c r="AN60" s="97">
        <v>9.5000000000000001E-2</v>
      </c>
      <c r="AO60" s="97">
        <v>0.1</v>
      </c>
      <c r="AP60" s="97">
        <v>1</v>
      </c>
      <c r="AQ60" s="97">
        <v>1054</v>
      </c>
      <c r="AR60" s="99">
        <v>44046</v>
      </c>
      <c r="AS60" s="100"/>
      <c r="AT60" s="97"/>
      <c r="AU60" s="97"/>
      <c r="AV60" s="97"/>
      <c r="AW60" s="97"/>
      <c r="AX60" s="99"/>
      <c r="AY60" s="99"/>
      <c r="AZ60" s="95" t="s">
        <v>250</v>
      </c>
      <c r="BA60" s="95" t="s">
        <v>250</v>
      </c>
      <c r="BB60" s="95"/>
      <c r="BC60" s="101" t="s">
        <v>250</v>
      </c>
      <c r="BD60" s="95"/>
      <c r="BE60" s="95"/>
      <c r="BF60" s="102">
        <v>44880</v>
      </c>
    </row>
    <row r="61" spans="1:58" ht="25" customHeight="1" x14ac:dyDescent="0.35">
      <c r="A61" s="91" t="s">
        <v>698</v>
      </c>
      <c r="B61" s="91"/>
      <c r="C61" s="91">
        <v>2700005964129</v>
      </c>
      <c r="D61" s="92" t="s">
        <v>699</v>
      </c>
      <c r="E61" s="92" t="s">
        <v>700</v>
      </c>
      <c r="F61" s="92" t="s">
        <v>701</v>
      </c>
      <c r="G61" s="92"/>
      <c r="H61" s="93" t="s">
        <v>398</v>
      </c>
      <c r="I61" s="93" t="s">
        <v>398</v>
      </c>
      <c r="J61" s="93" t="s">
        <v>702</v>
      </c>
      <c r="K61" s="94" t="s">
        <v>142</v>
      </c>
      <c r="L61" s="95">
        <v>382462</v>
      </c>
      <c r="M61" s="95">
        <v>399822</v>
      </c>
      <c r="N61" s="93" t="s">
        <v>455</v>
      </c>
      <c r="O61" s="93" t="s">
        <v>455</v>
      </c>
      <c r="P61" s="93" t="s">
        <v>455</v>
      </c>
      <c r="Q61" s="95" t="s">
        <v>334</v>
      </c>
      <c r="R61" s="94" t="s">
        <v>283</v>
      </c>
      <c r="S61" s="96" t="s">
        <v>19</v>
      </c>
      <c r="T61" s="96" t="s">
        <v>64</v>
      </c>
      <c r="U61" s="94" t="s">
        <v>250</v>
      </c>
      <c r="V61" s="97">
        <v>0</v>
      </c>
      <c r="W61" s="98">
        <v>0</v>
      </c>
      <c r="X61" s="97">
        <v>6.2E-2</v>
      </c>
      <c r="Y61" s="96"/>
      <c r="Z61" s="96"/>
      <c r="AA61" s="94"/>
      <c r="AB61" s="97"/>
      <c r="AC61" s="98"/>
      <c r="AD61" s="97"/>
      <c r="AE61" s="96"/>
      <c r="AF61" s="96"/>
      <c r="AG61" s="94"/>
      <c r="AH61" s="97"/>
      <c r="AI61" s="98"/>
      <c r="AJ61" s="97"/>
      <c r="AK61" s="94" t="s">
        <v>250</v>
      </c>
      <c r="AL61" s="94" t="s">
        <v>43</v>
      </c>
      <c r="AM61" s="97"/>
      <c r="AN61" s="97"/>
      <c r="AO61" s="97"/>
      <c r="AP61" s="97"/>
      <c r="AQ61" s="97"/>
      <c r="AR61" s="99"/>
      <c r="AS61" s="100">
        <v>6.2E-2</v>
      </c>
      <c r="AT61" s="100">
        <v>6.2E-2</v>
      </c>
      <c r="AU61" s="97">
        <v>6.6000000000000003E-2</v>
      </c>
      <c r="AV61" s="97">
        <v>1E-3</v>
      </c>
      <c r="AW61" s="97">
        <v>2E-3</v>
      </c>
      <c r="AX61" s="99">
        <v>44361</v>
      </c>
      <c r="AY61" s="99"/>
      <c r="AZ61" s="95" t="s">
        <v>250</v>
      </c>
      <c r="BA61" s="95" t="s">
        <v>250</v>
      </c>
      <c r="BB61" s="95"/>
      <c r="BC61" s="101" t="s">
        <v>250</v>
      </c>
      <c r="BD61" s="95"/>
      <c r="BE61" s="95"/>
      <c r="BF61" s="102">
        <v>44880</v>
      </c>
    </row>
    <row r="62" spans="1:58" ht="25" customHeight="1" x14ac:dyDescent="0.35">
      <c r="A62" s="91" t="s">
        <v>698</v>
      </c>
      <c r="B62" s="91"/>
      <c r="C62" s="91">
        <v>2700005964174</v>
      </c>
      <c r="D62" s="92" t="s">
        <v>703</v>
      </c>
      <c r="E62" s="92" t="s">
        <v>700</v>
      </c>
      <c r="F62" s="92" t="s">
        <v>704</v>
      </c>
      <c r="G62" s="92"/>
      <c r="H62" s="93" t="s">
        <v>398</v>
      </c>
      <c r="I62" s="93" t="s">
        <v>398</v>
      </c>
      <c r="J62" s="93" t="s">
        <v>702</v>
      </c>
      <c r="K62" s="94" t="s">
        <v>142</v>
      </c>
      <c r="L62" s="95">
        <v>382853</v>
      </c>
      <c r="M62" s="95">
        <v>399818</v>
      </c>
      <c r="N62" s="93" t="s">
        <v>455</v>
      </c>
      <c r="O62" s="93" t="s">
        <v>455</v>
      </c>
      <c r="P62" s="93" t="s">
        <v>455</v>
      </c>
      <c r="Q62" s="95" t="s">
        <v>334</v>
      </c>
      <c r="R62" s="94" t="s">
        <v>283</v>
      </c>
      <c r="S62" s="96" t="s">
        <v>19</v>
      </c>
      <c r="T62" s="96" t="s">
        <v>64</v>
      </c>
      <c r="U62" s="94" t="s">
        <v>250</v>
      </c>
      <c r="V62" s="97">
        <v>0</v>
      </c>
      <c r="W62" s="98">
        <v>0</v>
      </c>
      <c r="X62" s="97">
        <v>6.2E-2</v>
      </c>
      <c r="Y62" s="96"/>
      <c r="Z62" s="96"/>
      <c r="AA62" s="94"/>
      <c r="AB62" s="97"/>
      <c r="AC62" s="98"/>
      <c r="AD62" s="97"/>
      <c r="AE62" s="96"/>
      <c r="AF62" s="96"/>
      <c r="AG62" s="94"/>
      <c r="AH62" s="97"/>
      <c r="AI62" s="98"/>
      <c r="AJ62" s="97"/>
      <c r="AK62" s="94" t="s">
        <v>250</v>
      </c>
      <c r="AL62" s="94" t="s">
        <v>43</v>
      </c>
      <c r="AM62" s="97"/>
      <c r="AN62" s="97"/>
      <c r="AO62" s="97"/>
      <c r="AP62" s="97"/>
      <c r="AQ62" s="97"/>
      <c r="AR62" s="99"/>
      <c r="AS62" s="100">
        <v>6.2E-2</v>
      </c>
      <c r="AT62" s="100">
        <v>6.2E-2</v>
      </c>
      <c r="AU62" s="97">
        <v>6.6000000000000003E-2</v>
      </c>
      <c r="AV62" s="97">
        <v>1E-3</v>
      </c>
      <c r="AW62" s="97">
        <v>2E-3</v>
      </c>
      <c r="AX62" s="99">
        <v>44361</v>
      </c>
      <c r="AY62" s="99"/>
      <c r="AZ62" s="95" t="s">
        <v>250</v>
      </c>
      <c r="BA62" s="95" t="s">
        <v>250</v>
      </c>
      <c r="BB62" s="95"/>
      <c r="BC62" s="101" t="s">
        <v>250</v>
      </c>
      <c r="BD62" s="95"/>
      <c r="BE62" s="95"/>
      <c r="BF62" s="102">
        <v>44880</v>
      </c>
    </row>
    <row r="63" spans="1:58" ht="25" customHeight="1" x14ac:dyDescent="0.35">
      <c r="A63" s="91" t="s">
        <v>705</v>
      </c>
      <c r="B63" s="91"/>
      <c r="C63" s="91">
        <v>2700004306420</v>
      </c>
      <c r="D63" s="92" t="s">
        <v>706</v>
      </c>
      <c r="E63" s="92" t="s">
        <v>707</v>
      </c>
      <c r="F63" s="92" t="s">
        <v>708</v>
      </c>
      <c r="G63" s="92" t="s">
        <v>709</v>
      </c>
      <c r="H63" s="93" t="s">
        <v>710</v>
      </c>
      <c r="I63" s="93" t="s">
        <v>710</v>
      </c>
      <c r="J63" s="93" t="s">
        <v>711</v>
      </c>
      <c r="K63" s="94" t="s">
        <v>142</v>
      </c>
      <c r="L63" s="95">
        <v>518692</v>
      </c>
      <c r="M63" s="95">
        <v>179135</v>
      </c>
      <c r="N63" s="93" t="s">
        <v>446</v>
      </c>
      <c r="O63" s="93" t="s">
        <v>446</v>
      </c>
      <c r="P63" s="93" t="s">
        <v>712</v>
      </c>
      <c r="Q63" s="95" t="s">
        <v>334</v>
      </c>
      <c r="R63" s="94" t="s">
        <v>283</v>
      </c>
      <c r="S63" s="96" t="s">
        <v>19</v>
      </c>
      <c r="T63" s="96" t="s">
        <v>64</v>
      </c>
      <c r="U63" s="94" t="s">
        <v>250</v>
      </c>
      <c r="V63" s="97">
        <v>0</v>
      </c>
      <c r="W63" s="98">
        <v>0</v>
      </c>
      <c r="X63" s="97">
        <v>0.104</v>
      </c>
      <c r="Y63" s="96"/>
      <c r="Z63" s="96"/>
      <c r="AA63" s="94"/>
      <c r="AB63" s="97"/>
      <c r="AC63" s="98"/>
      <c r="AD63" s="97"/>
      <c r="AE63" s="96"/>
      <c r="AF63" s="96"/>
      <c r="AG63" s="94"/>
      <c r="AH63" s="97"/>
      <c r="AI63" s="98"/>
      <c r="AJ63" s="97"/>
      <c r="AK63" s="94" t="s">
        <v>250</v>
      </c>
      <c r="AL63" s="94" t="s">
        <v>43</v>
      </c>
      <c r="AM63" s="97"/>
      <c r="AN63" s="97"/>
      <c r="AO63" s="97"/>
      <c r="AP63" s="97"/>
      <c r="AQ63" s="97"/>
      <c r="AR63" s="99"/>
      <c r="AS63" s="97">
        <v>0.104</v>
      </c>
      <c r="AT63" s="97">
        <v>0.104</v>
      </c>
      <c r="AU63" s="97">
        <v>0.11</v>
      </c>
      <c r="AV63" s="97">
        <v>0.27</v>
      </c>
      <c r="AW63" s="97">
        <v>0.28499999999999998</v>
      </c>
      <c r="AX63" s="99">
        <v>43851</v>
      </c>
      <c r="AY63" s="99"/>
      <c r="AZ63" s="95" t="s">
        <v>250</v>
      </c>
      <c r="BA63" s="95" t="s">
        <v>250</v>
      </c>
      <c r="BB63" s="95"/>
      <c r="BC63" s="101" t="s">
        <v>250</v>
      </c>
      <c r="BD63" s="95"/>
      <c r="BE63" s="95"/>
      <c r="BF63" s="102">
        <v>44880</v>
      </c>
    </row>
    <row r="64" spans="1:58" ht="25" customHeight="1" x14ac:dyDescent="0.35">
      <c r="A64" s="91" t="s">
        <v>713</v>
      </c>
      <c r="B64" s="91"/>
      <c r="C64" s="91">
        <v>2700005497841</v>
      </c>
      <c r="D64" s="92" t="s">
        <v>714</v>
      </c>
      <c r="E64" s="92" t="s">
        <v>715</v>
      </c>
      <c r="F64" s="92" t="s">
        <v>716</v>
      </c>
      <c r="G64" s="92" t="s">
        <v>717</v>
      </c>
      <c r="H64" s="93" t="s">
        <v>718</v>
      </c>
      <c r="I64" s="93" t="s">
        <v>718</v>
      </c>
      <c r="J64" s="93" t="s">
        <v>719</v>
      </c>
      <c r="K64" s="94" t="s">
        <v>142</v>
      </c>
      <c r="L64" s="95">
        <v>515332</v>
      </c>
      <c r="M64" s="95">
        <v>173808</v>
      </c>
      <c r="N64" s="93" t="s">
        <v>382</v>
      </c>
      <c r="O64" s="93" t="s">
        <v>382</v>
      </c>
      <c r="P64" s="93" t="s">
        <v>382</v>
      </c>
      <c r="Q64" s="95" t="s">
        <v>334</v>
      </c>
      <c r="R64" s="94" t="s">
        <v>283</v>
      </c>
      <c r="S64" s="96" t="s">
        <v>19</v>
      </c>
      <c r="T64" s="96" t="s">
        <v>64</v>
      </c>
      <c r="U64" s="94" t="s">
        <v>250</v>
      </c>
      <c r="V64" s="97">
        <v>0</v>
      </c>
      <c r="W64" s="98">
        <v>0</v>
      </c>
      <c r="X64" s="97">
        <v>6.8000000000000005E-2</v>
      </c>
      <c r="Y64" s="96"/>
      <c r="Z64" s="96"/>
      <c r="AA64" s="94"/>
      <c r="AB64" s="97"/>
      <c r="AC64" s="98"/>
      <c r="AD64" s="97"/>
      <c r="AE64" s="96"/>
      <c r="AF64" s="96"/>
      <c r="AG64" s="94"/>
      <c r="AH64" s="97"/>
      <c r="AI64" s="98"/>
      <c r="AJ64" s="97"/>
      <c r="AK64" s="94" t="s">
        <v>250</v>
      </c>
      <c r="AL64" s="94" t="s">
        <v>43</v>
      </c>
      <c r="AM64" s="97"/>
      <c r="AN64" s="97"/>
      <c r="AO64" s="97"/>
      <c r="AP64" s="97"/>
      <c r="AQ64" s="97"/>
      <c r="AR64" s="99"/>
      <c r="AS64" s="97">
        <v>6.8000000000000005E-2</v>
      </c>
      <c r="AT64" s="97">
        <v>6.8000000000000005E-2</v>
      </c>
      <c r="AU64" s="97">
        <v>7.1999999999999995E-2</v>
      </c>
      <c r="AV64" s="97">
        <v>1721</v>
      </c>
      <c r="AW64" s="97">
        <v>1812</v>
      </c>
      <c r="AX64" s="99">
        <v>43865</v>
      </c>
      <c r="AY64" s="99"/>
      <c r="AZ64" s="95" t="s">
        <v>250</v>
      </c>
      <c r="BA64" s="95" t="s">
        <v>250</v>
      </c>
      <c r="BB64" s="95"/>
      <c r="BC64" s="101" t="s">
        <v>250</v>
      </c>
      <c r="BD64" s="95"/>
      <c r="BE64" s="95"/>
      <c r="BF64" s="102">
        <v>44880</v>
      </c>
    </row>
    <row r="65" spans="1:58" ht="25" customHeight="1" x14ac:dyDescent="0.35">
      <c r="A65" s="91" t="s">
        <v>720</v>
      </c>
      <c r="B65" s="91"/>
      <c r="C65" s="91">
        <v>2700001472198</v>
      </c>
      <c r="D65" s="92" t="s">
        <v>721</v>
      </c>
      <c r="E65" s="92" t="s">
        <v>723</v>
      </c>
      <c r="F65" s="92" t="s">
        <v>722</v>
      </c>
      <c r="G65" s="92" t="s">
        <v>724</v>
      </c>
      <c r="H65" s="93" t="s">
        <v>725</v>
      </c>
      <c r="I65" s="93" t="s">
        <v>723</v>
      </c>
      <c r="J65" s="93" t="s">
        <v>726</v>
      </c>
      <c r="K65" s="94" t="s">
        <v>142</v>
      </c>
      <c r="L65" s="95">
        <v>630443</v>
      </c>
      <c r="M65" s="95">
        <v>142130</v>
      </c>
      <c r="N65" s="93" t="s">
        <v>382</v>
      </c>
      <c r="O65" s="93" t="s">
        <v>382</v>
      </c>
      <c r="P65" s="93" t="s">
        <v>382</v>
      </c>
      <c r="Q65" s="95" t="s">
        <v>334</v>
      </c>
      <c r="R65" s="94" t="s">
        <v>283</v>
      </c>
      <c r="S65" s="96" t="s">
        <v>19</v>
      </c>
      <c r="T65" s="96" t="s">
        <v>64</v>
      </c>
      <c r="U65" s="94" t="s">
        <v>250</v>
      </c>
      <c r="V65" s="97">
        <v>0</v>
      </c>
      <c r="W65" s="98">
        <v>0</v>
      </c>
      <c r="X65" s="97">
        <v>4.8000000000000001E-2</v>
      </c>
      <c r="Y65" s="96"/>
      <c r="Z65" s="96"/>
      <c r="AA65" s="94"/>
      <c r="AB65" s="97"/>
      <c r="AC65" s="98"/>
      <c r="AD65" s="97"/>
      <c r="AE65" s="96"/>
      <c r="AF65" s="96"/>
      <c r="AG65" s="94"/>
      <c r="AH65" s="97"/>
      <c r="AI65" s="98"/>
      <c r="AJ65" s="97"/>
      <c r="AK65" s="94" t="s">
        <v>250</v>
      </c>
      <c r="AL65" s="94" t="s">
        <v>256</v>
      </c>
      <c r="AM65" s="97">
        <v>4.8000000000000001E-2</v>
      </c>
      <c r="AN65" s="97">
        <v>4.8000000000000001E-2</v>
      </c>
      <c r="AO65" s="97">
        <v>5.0999999999999997E-2</v>
      </c>
      <c r="AP65" s="97">
        <v>0.627</v>
      </c>
      <c r="AQ65" s="97">
        <v>0.66</v>
      </c>
      <c r="AR65" s="99">
        <v>42187</v>
      </c>
      <c r="AS65" s="100"/>
      <c r="AT65" s="97"/>
      <c r="AU65" s="97"/>
      <c r="AV65" s="97"/>
      <c r="AW65" s="97"/>
      <c r="AX65" s="99"/>
      <c r="AY65" s="99"/>
      <c r="AZ65" s="95" t="s">
        <v>250</v>
      </c>
      <c r="BA65" s="95" t="s">
        <v>250</v>
      </c>
      <c r="BB65" s="95"/>
      <c r="BC65" s="101" t="s">
        <v>250</v>
      </c>
      <c r="BD65" s="95"/>
      <c r="BE65" s="95"/>
      <c r="BF65" s="102">
        <v>44900</v>
      </c>
    </row>
    <row r="66" spans="1:58" ht="25" customHeight="1" x14ac:dyDescent="0.35">
      <c r="A66" s="91" t="s">
        <v>727</v>
      </c>
      <c r="B66" s="91"/>
      <c r="C66" s="91">
        <v>2700001492770</v>
      </c>
      <c r="D66" s="92" t="s">
        <v>728</v>
      </c>
      <c r="E66" s="92" t="s">
        <v>730</v>
      </c>
      <c r="F66" s="92" t="s">
        <v>729</v>
      </c>
      <c r="G66" s="92" t="s">
        <v>731</v>
      </c>
      <c r="H66" s="93" t="s">
        <v>732</v>
      </c>
      <c r="I66" s="93" t="s">
        <v>732</v>
      </c>
      <c r="J66" s="93" t="s">
        <v>733</v>
      </c>
      <c r="K66" s="94" t="s">
        <v>142</v>
      </c>
      <c r="L66" s="95">
        <v>546054</v>
      </c>
      <c r="M66" s="95">
        <v>257011</v>
      </c>
      <c r="N66" s="93" t="s">
        <v>382</v>
      </c>
      <c r="O66" s="93" t="s">
        <v>382</v>
      </c>
      <c r="P66" s="93" t="s">
        <v>382</v>
      </c>
      <c r="Q66" s="95" t="s">
        <v>334</v>
      </c>
      <c r="R66" s="94" t="s">
        <v>283</v>
      </c>
      <c r="S66" s="96" t="s">
        <v>153</v>
      </c>
      <c r="T66" s="96" t="s">
        <v>65</v>
      </c>
      <c r="U66" s="94" t="s">
        <v>251</v>
      </c>
      <c r="V66" s="97">
        <v>0</v>
      </c>
      <c r="W66" s="98">
        <v>0</v>
      </c>
      <c r="X66" s="97">
        <v>0.104</v>
      </c>
      <c r="Y66" s="96"/>
      <c r="Z66" s="96"/>
      <c r="AA66" s="94"/>
      <c r="AB66" s="97"/>
      <c r="AC66" s="98"/>
      <c r="AD66" s="97"/>
      <c r="AE66" s="96"/>
      <c r="AF66" s="96"/>
      <c r="AG66" s="94"/>
      <c r="AH66" s="97"/>
      <c r="AI66" s="98"/>
      <c r="AJ66" s="97"/>
      <c r="AK66" s="94" t="s">
        <v>250</v>
      </c>
      <c r="AL66" s="94" t="s">
        <v>256</v>
      </c>
      <c r="AM66" s="97">
        <v>0.104</v>
      </c>
      <c r="AN66" s="97">
        <v>0.104</v>
      </c>
      <c r="AO66" s="97">
        <v>0.11</v>
      </c>
      <c r="AP66" s="97">
        <v>0.66</v>
      </c>
      <c r="AQ66" s="97">
        <v>7.0000000000000007E-2</v>
      </c>
      <c r="AR66" s="99">
        <v>42073</v>
      </c>
      <c r="AS66" s="100"/>
      <c r="AT66" s="97"/>
      <c r="AU66" s="97"/>
      <c r="AV66" s="97"/>
      <c r="AW66" s="97"/>
      <c r="AX66" s="99"/>
      <c r="AY66" s="99"/>
      <c r="AZ66" s="95" t="s">
        <v>250</v>
      </c>
      <c r="BA66" s="95" t="s">
        <v>250</v>
      </c>
      <c r="BB66" s="95"/>
      <c r="BC66" s="101" t="s">
        <v>250</v>
      </c>
      <c r="BD66" s="95"/>
      <c r="BE66" s="95"/>
      <c r="BF66" s="102">
        <v>44900</v>
      </c>
    </row>
    <row r="67" spans="1:58" ht="25" customHeight="1" x14ac:dyDescent="0.35">
      <c r="A67" s="91" t="s">
        <v>734</v>
      </c>
      <c r="B67" s="91"/>
      <c r="C67" s="91">
        <v>2700001585209</v>
      </c>
      <c r="D67" s="92" t="s">
        <v>735</v>
      </c>
      <c r="E67" s="92" t="s">
        <v>736</v>
      </c>
      <c r="F67" s="92" t="s">
        <v>737</v>
      </c>
      <c r="G67" s="92" t="s">
        <v>738</v>
      </c>
      <c r="H67" s="92" t="s">
        <v>289</v>
      </c>
      <c r="I67" s="92" t="s">
        <v>289</v>
      </c>
      <c r="J67" s="93" t="s">
        <v>739</v>
      </c>
      <c r="K67" s="94" t="s">
        <v>142</v>
      </c>
      <c r="L67" s="95">
        <v>544266</v>
      </c>
      <c r="M67" s="95">
        <v>183953</v>
      </c>
      <c r="N67" s="93" t="s">
        <v>382</v>
      </c>
      <c r="O67" s="93" t="s">
        <v>382</v>
      </c>
      <c r="P67" s="93" t="s">
        <v>382</v>
      </c>
      <c r="Q67" s="95" t="s">
        <v>334</v>
      </c>
      <c r="R67" s="94" t="s">
        <v>283</v>
      </c>
      <c r="S67" s="96" t="s">
        <v>19</v>
      </c>
      <c r="T67" s="96" t="s">
        <v>64</v>
      </c>
      <c r="U67" s="94" t="s">
        <v>250</v>
      </c>
      <c r="V67" s="97">
        <v>0</v>
      </c>
      <c r="W67" s="98">
        <v>0</v>
      </c>
      <c r="X67" s="97">
        <v>0.104</v>
      </c>
      <c r="Y67" s="96"/>
      <c r="Z67" s="96"/>
      <c r="AA67" s="94"/>
      <c r="AB67" s="97"/>
      <c r="AC67" s="98"/>
      <c r="AD67" s="97"/>
      <c r="AE67" s="96"/>
      <c r="AF67" s="96"/>
      <c r="AG67" s="94"/>
      <c r="AH67" s="97"/>
      <c r="AI67" s="98"/>
      <c r="AJ67" s="97"/>
      <c r="AK67" s="94" t="s">
        <v>250</v>
      </c>
      <c r="AL67" s="94" t="s">
        <v>256</v>
      </c>
      <c r="AM67" s="97">
        <v>0.104</v>
      </c>
      <c r="AN67" s="97">
        <v>0.104</v>
      </c>
      <c r="AO67" s="97">
        <v>0.11</v>
      </c>
      <c r="AP67" s="97">
        <v>0.66500000000000004</v>
      </c>
      <c r="AQ67" s="97">
        <v>0.7</v>
      </c>
      <c r="AR67" s="99">
        <v>42088</v>
      </c>
      <c r="AS67" s="100"/>
      <c r="AT67" s="97"/>
      <c r="AU67" s="97"/>
      <c r="AV67" s="97"/>
      <c r="AW67" s="97"/>
      <c r="AX67" s="99"/>
      <c r="AY67" s="99"/>
      <c r="AZ67" s="95" t="s">
        <v>250</v>
      </c>
      <c r="BA67" s="95" t="s">
        <v>250</v>
      </c>
      <c r="BB67" s="95"/>
      <c r="BC67" s="101" t="s">
        <v>250</v>
      </c>
      <c r="BD67" s="95"/>
      <c r="BE67" s="95"/>
      <c r="BF67" s="102">
        <v>44900</v>
      </c>
    </row>
    <row r="68" spans="1:58" ht="25" customHeight="1" x14ac:dyDescent="0.35">
      <c r="A68" s="91" t="s">
        <v>306</v>
      </c>
      <c r="B68" s="91">
        <v>2400000749760</v>
      </c>
      <c r="C68" s="91">
        <v>2400000958767</v>
      </c>
      <c r="D68" s="92" t="s">
        <v>740</v>
      </c>
      <c r="E68" s="92" t="s">
        <v>311</v>
      </c>
      <c r="F68" s="92" t="s">
        <v>742</v>
      </c>
      <c r="G68" s="92" t="s">
        <v>743</v>
      </c>
      <c r="H68" s="92" t="s">
        <v>289</v>
      </c>
      <c r="I68" s="92" t="s">
        <v>289</v>
      </c>
      <c r="J68" s="93" t="s">
        <v>741</v>
      </c>
      <c r="K68" s="94" t="s">
        <v>142</v>
      </c>
      <c r="L68" s="95">
        <v>530297</v>
      </c>
      <c r="M68" s="95">
        <v>183664</v>
      </c>
      <c r="N68" s="93" t="s">
        <v>382</v>
      </c>
      <c r="O68" s="93" t="s">
        <v>382</v>
      </c>
      <c r="P68" s="93" t="s">
        <v>382</v>
      </c>
      <c r="Q68" s="95" t="s">
        <v>334</v>
      </c>
      <c r="R68" s="94" t="s">
        <v>283</v>
      </c>
      <c r="S68" s="96" t="s">
        <v>19</v>
      </c>
      <c r="T68" s="96" t="s">
        <v>64</v>
      </c>
      <c r="U68" s="94" t="s">
        <v>250</v>
      </c>
      <c r="V68" s="97">
        <v>0</v>
      </c>
      <c r="W68" s="98">
        <v>0</v>
      </c>
      <c r="X68" s="97">
        <v>5.2999999999999999E-2</v>
      </c>
      <c r="Y68" s="96"/>
      <c r="Z68" s="96"/>
      <c r="AA68" s="94"/>
      <c r="AB68" s="97"/>
      <c r="AC68" s="98"/>
      <c r="AD68" s="97"/>
      <c r="AE68" s="96"/>
      <c r="AF68" s="96"/>
      <c r="AG68" s="94"/>
      <c r="AH68" s="97"/>
      <c r="AI68" s="98"/>
      <c r="AJ68" s="97"/>
      <c r="AK68" s="94" t="s">
        <v>250</v>
      </c>
      <c r="AL68" s="94" t="s">
        <v>256</v>
      </c>
      <c r="AM68" s="97">
        <v>5.2999999999999999E-2</v>
      </c>
      <c r="AN68" s="97">
        <v>5.2999999999999999E-2</v>
      </c>
      <c r="AO68" s="97">
        <v>5.6000000000000001E-2</v>
      </c>
      <c r="AP68" s="97">
        <v>0.161</v>
      </c>
      <c r="AQ68" s="97">
        <v>0.17</v>
      </c>
      <c r="AR68" s="99">
        <v>42564</v>
      </c>
      <c r="AS68" s="100"/>
      <c r="AT68" s="97"/>
      <c r="AU68" s="97"/>
      <c r="AV68" s="97"/>
      <c r="AW68" s="97"/>
      <c r="AX68" s="99"/>
      <c r="AY68" s="99"/>
      <c r="AZ68" s="95" t="s">
        <v>250</v>
      </c>
      <c r="BA68" s="95" t="s">
        <v>250</v>
      </c>
      <c r="BB68" s="95"/>
      <c r="BC68" s="101" t="s">
        <v>250</v>
      </c>
      <c r="BD68" s="95"/>
      <c r="BE68" s="95"/>
      <c r="BF68" s="102">
        <v>44900</v>
      </c>
    </row>
    <row r="69" spans="1:58" ht="25" customHeight="1" x14ac:dyDescent="0.35">
      <c r="A69" s="91" t="s">
        <v>744</v>
      </c>
      <c r="B69" s="91"/>
      <c r="C69" s="91">
        <v>2700001346908</v>
      </c>
      <c r="D69" s="92" t="s">
        <v>745</v>
      </c>
      <c r="E69" s="92" t="s">
        <v>746</v>
      </c>
      <c r="F69" s="92" t="s">
        <v>523</v>
      </c>
      <c r="G69" s="92" t="s">
        <v>749</v>
      </c>
      <c r="H69" s="93" t="s">
        <v>748</v>
      </c>
      <c r="I69" s="93" t="s">
        <v>748</v>
      </c>
      <c r="J69" s="93" t="s">
        <v>747</v>
      </c>
      <c r="K69" s="94" t="s">
        <v>142</v>
      </c>
      <c r="L69" s="95">
        <v>410021</v>
      </c>
      <c r="M69" s="95">
        <v>252597</v>
      </c>
      <c r="N69" s="93" t="s">
        <v>375</v>
      </c>
      <c r="O69" s="93" t="s">
        <v>375</v>
      </c>
      <c r="P69" s="93" t="s">
        <v>375</v>
      </c>
      <c r="Q69" s="95" t="s">
        <v>334</v>
      </c>
      <c r="R69" s="94" t="s">
        <v>283</v>
      </c>
      <c r="S69" s="96" t="s">
        <v>19</v>
      </c>
      <c r="T69" s="96" t="s">
        <v>64</v>
      </c>
      <c r="U69" s="94" t="s">
        <v>250</v>
      </c>
      <c r="V69" s="97">
        <v>0</v>
      </c>
      <c r="W69" s="98">
        <v>0</v>
      </c>
      <c r="X69" s="97">
        <v>0.218</v>
      </c>
      <c r="Y69" s="96"/>
      <c r="Z69" s="96"/>
      <c r="AA69" s="94"/>
      <c r="AB69" s="97"/>
      <c r="AC69" s="98"/>
      <c r="AD69" s="97"/>
      <c r="AE69" s="96"/>
      <c r="AF69" s="96"/>
      <c r="AG69" s="94"/>
      <c r="AH69" s="97"/>
      <c r="AI69" s="98"/>
      <c r="AJ69" s="97"/>
      <c r="AK69" s="94" t="s">
        <v>250</v>
      </c>
      <c r="AL69" s="94" t="s">
        <v>256</v>
      </c>
      <c r="AM69" s="97">
        <v>0.218</v>
      </c>
      <c r="AN69" s="97">
        <v>0.218</v>
      </c>
      <c r="AO69" s="97">
        <v>0.23</v>
      </c>
      <c r="AP69" s="97">
        <v>2.1999999999999999E-2</v>
      </c>
      <c r="AQ69" s="97">
        <v>2.4E-2</v>
      </c>
      <c r="AR69" s="99">
        <v>42516</v>
      </c>
      <c r="AS69" s="100"/>
      <c r="AT69" s="97"/>
      <c r="AU69" s="97"/>
      <c r="AV69" s="97"/>
      <c r="AW69" s="97"/>
      <c r="AX69" s="99"/>
      <c r="AY69" s="99"/>
      <c r="AZ69" s="95" t="s">
        <v>250</v>
      </c>
      <c r="BA69" s="95" t="s">
        <v>250</v>
      </c>
      <c r="BB69" s="95"/>
      <c r="BC69" s="101" t="s">
        <v>250</v>
      </c>
      <c r="BD69" s="95"/>
      <c r="BE69" s="95"/>
      <c r="BF69" s="102">
        <v>44900</v>
      </c>
    </row>
    <row r="70" spans="1:58" ht="25" customHeight="1" x14ac:dyDescent="0.35">
      <c r="A70" s="91" t="s">
        <v>750</v>
      </c>
      <c r="B70" s="91"/>
      <c r="C70" s="91">
        <v>2700002561858</v>
      </c>
      <c r="D70" s="92" t="s">
        <v>751</v>
      </c>
      <c r="E70" s="92" t="s">
        <v>752</v>
      </c>
      <c r="F70" s="92" t="s">
        <v>753</v>
      </c>
      <c r="G70" s="92" t="s">
        <v>754</v>
      </c>
      <c r="H70" s="92" t="s">
        <v>289</v>
      </c>
      <c r="I70" s="92" t="s">
        <v>289</v>
      </c>
      <c r="J70" s="93" t="s">
        <v>755</v>
      </c>
      <c r="K70" s="94" t="s">
        <v>142</v>
      </c>
      <c r="L70" s="95">
        <v>532095</v>
      </c>
      <c r="M70" s="95">
        <v>178943</v>
      </c>
      <c r="N70" s="93" t="s">
        <v>382</v>
      </c>
      <c r="O70" s="93" t="s">
        <v>382</v>
      </c>
      <c r="P70" s="93" t="s">
        <v>382</v>
      </c>
      <c r="Q70" s="95" t="s">
        <v>334</v>
      </c>
      <c r="R70" s="94" t="s">
        <v>283</v>
      </c>
      <c r="S70" s="96" t="s">
        <v>153</v>
      </c>
      <c r="T70" s="96" t="s">
        <v>65</v>
      </c>
      <c r="U70" s="94" t="s">
        <v>251</v>
      </c>
      <c r="V70" s="97">
        <v>0</v>
      </c>
      <c r="W70" s="98">
        <v>0</v>
      </c>
      <c r="X70" s="97">
        <v>0.128</v>
      </c>
      <c r="Y70" s="96"/>
      <c r="Z70" s="96"/>
      <c r="AA70" s="94"/>
      <c r="AB70" s="97"/>
      <c r="AC70" s="98"/>
      <c r="AD70" s="97"/>
      <c r="AE70" s="96"/>
      <c r="AF70" s="96"/>
      <c r="AG70" s="94"/>
      <c r="AH70" s="97"/>
      <c r="AI70" s="98"/>
      <c r="AJ70" s="97"/>
      <c r="AK70" s="94" t="s">
        <v>250</v>
      </c>
      <c r="AL70" s="94" t="s">
        <v>256</v>
      </c>
      <c r="AM70" s="97">
        <v>0.128</v>
      </c>
      <c r="AN70" s="97">
        <v>0.128</v>
      </c>
      <c r="AO70" s="97">
        <v>0.13500000000000001</v>
      </c>
      <c r="AP70" s="97">
        <v>0.17399999999999999</v>
      </c>
      <c r="AQ70" s="97">
        <v>0.18099999999999999</v>
      </c>
      <c r="AR70" s="99">
        <v>42639</v>
      </c>
      <c r="AS70" s="100"/>
      <c r="AT70" s="97"/>
      <c r="AU70" s="97"/>
      <c r="AV70" s="97"/>
      <c r="AW70" s="97"/>
      <c r="AX70" s="99"/>
      <c r="AY70" s="99"/>
      <c r="AZ70" s="95" t="s">
        <v>250</v>
      </c>
      <c r="BA70" s="95" t="s">
        <v>250</v>
      </c>
      <c r="BB70" s="95"/>
      <c r="BC70" s="101" t="s">
        <v>250</v>
      </c>
      <c r="BD70" s="95"/>
      <c r="BE70" s="95"/>
      <c r="BF70" s="102">
        <v>44900</v>
      </c>
    </row>
    <row r="71" spans="1:58" ht="25" customHeight="1" x14ac:dyDescent="0.35">
      <c r="A71" s="91" t="s">
        <v>780</v>
      </c>
      <c r="B71" s="91">
        <v>2700008733032</v>
      </c>
      <c r="C71" s="91">
        <v>2700003998446</v>
      </c>
      <c r="D71" s="92" t="s">
        <v>756</v>
      </c>
      <c r="E71" s="92" t="s">
        <v>757</v>
      </c>
      <c r="F71" s="92" t="s">
        <v>758</v>
      </c>
      <c r="G71" s="92" t="s">
        <v>759</v>
      </c>
      <c r="H71" s="92" t="s">
        <v>289</v>
      </c>
      <c r="I71" s="92" t="s">
        <v>289</v>
      </c>
      <c r="J71" s="93" t="s">
        <v>760</v>
      </c>
      <c r="K71" s="94" t="s">
        <v>142</v>
      </c>
      <c r="L71" s="95">
        <v>515395</v>
      </c>
      <c r="M71" s="95">
        <v>188132</v>
      </c>
      <c r="N71" s="93" t="s">
        <v>375</v>
      </c>
      <c r="O71" s="93" t="s">
        <v>375</v>
      </c>
      <c r="P71" s="93" t="s">
        <v>375</v>
      </c>
      <c r="Q71" s="95" t="s">
        <v>334</v>
      </c>
      <c r="R71" s="94" t="s">
        <v>283</v>
      </c>
      <c r="S71" s="96" t="s">
        <v>153</v>
      </c>
      <c r="T71" s="96" t="s">
        <v>65</v>
      </c>
      <c r="U71" s="94" t="s">
        <v>251</v>
      </c>
      <c r="V71" s="97">
        <v>0</v>
      </c>
      <c r="W71" s="98">
        <v>0</v>
      </c>
      <c r="X71" s="97">
        <v>0.104</v>
      </c>
      <c r="Y71" s="96"/>
      <c r="Z71" s="96"/>
      <c r="AA71" s="94"/>
      <c r="AB71" s="97"/>
      <c r="AC71" s="98"/>
      <c r="AD71" s="97"/>
      <c r="AE71" s="96"/>
      <c r="AF71" s="96"/>
      <c r="AG71" s="94"/>
      <c r="AH71" s="97"/>
      <c r="AI71" s="98"/>
      <c r="AJ71" s="97"/>
      <c r="AK71" s="94" t="s">
        <v>250</v>
      </c>
      <c r="AL71" s="94" t="s">
        <v>256</v>
      </c>
      <c r="AM71" s="97">
        <v>0.104</v>
      </c>
      <c r="AN71" s="97">
        <v>0.104</v>
      </c>
      <c r="AO71" s="97">
        <v>0.11</v>
      </c>
      <c r="AP71" s="97">
        <v>0.1</v>
      </c>
      <c r="AQ71" s="97">
        <v>0.105</v>
      </c>
      <c r="AR71" s="99">
        <v>42654</v>
      </c>
      <c r="AS71" s="100"/>
      <c r="AT71" s="97"/>
      <c r="AU71" s="97"/>
      <c r="AV71" s="97"/>
      <c r="AW71" s="97"/>
      <c r="AX71" s="99"/>
      <c r="AY71" s="99"/>
      <c r="AZ71" s="95" t="s">
        <v>250</v>
      </c>
      <c r="BA71" s="95" t="s">
        <v>250</v>
      </c>
      <c r="BB71" s="95"/>
      <c r="BC71" s="101" t="s">
        <v>250</v>
      </c>
      <c r="BD71" s="95"/>
      <c r="BE71" s="95"/>
      <c r="BF71" s="102">
        <v>44900</v>
      </c>
    </row>
    <row r="72" spans="1:58" ht="25" customHeight="1" x14ac:dyDescent="0.35">
      <c r="A72" s="91" t="s">
        <v>761</v>
      </c>
      <c r="B72" s="91"/>
      <c r="C72" s="91">
        <v>2700003372797</v>
      </c>
      <c r="D72" s="92" t="s">
        <v>762</v>
      </c>
      <c r="E72" s="92" t="s">
        <v>763</v>
      </c>
      <c r="F72" s="92" t="s">
        <v>764</v>
      </c>
      <c r="G72" s="92" t="s">
        <v>618</v>
      </c>
      <c r="H72" s="93" t="s">
        <v>765</v>
      </c>
      <c r="I72" s="93" t="s">
        <v>765</v>
      </c>
      <c r="J72" s="93" t="s">
        <v>766</v>
      </c>
      <c r="K72" s="94" t="s">
        <v>142</v>
      </c>
      <c r="L72" s="95">
        <v>442097</v>
      </c>
      <c r="M72" s="95">
        <v>111217</v>
      </c>
      <c r="N72" s="93" t="s">
        <v>446</v>
      </c>
      <c r="O72" s="93" t="s">
        <v>446</v>
      </c>
      <c r="P72" s="93" t="s">
        <v>446</v>
      </c>
      <c r="Q72" s="95" t="s">
        <v>334</v>
      </c>
      <c r="R72" s="94" t="s">
        <v>283</v>
      </c>
      <c r="S72" s="96" t="s">
        <v>19</v>
      </c>
      <c r="T72" s="96" t="s">
        <v>64</v>
      </c>
      <c r="U72" s="94" t="s">
        <v>250</v>
      </c>
      <c r="V72" s="97">
        <v>0</v>
      </c>
      <c r="W72" s="98">
        <v>0</v>
      </c>
      <c r="X72" s="97">
        <v>8.1000000000000003E-2</v>
      </c>
      <c r="Y72" s="96"/>
      <c r="Z72" s="96"/>
      <c r="AA72" s="94"/>
      <c r="AB72" s="97"/>
      <c r="AC72" s="98"/>
      <c r="AD72" s="97"/>
      <c r="AE72" s="96"/>
      <c r="AF72" s="96"/>
      <c r="AG72" s="94"/>
      <c r="AH72" s="97"/>
      <c r="AI72" s="98"/>
      <c r="AJ72" s="97"/>
      <c r="AK72" s="94" t="s">
        <v>250</v>
      </c>
      <c r="AL72" s="94" t="s">
        <v>256</v>
      </c>
      <c r="AM72" s="97">
        <v>8.1000000000000003E-2</v>
      </c>
      <c r="AN72" s="97">
        <v>8.1000000000000003E-2</v>
      </c>
      <c r="AO72" s="97">
        <v>8.5000000000000006E-2</v>
      </c>
      <c r="AP72" s="97">
        <v>6.5000000000000002E-2</v>
      </c>
      <c r="AQ72" s="97">
        <v>6.9000000000000006E-2</v>
      </c>
      <c r="AR72" s="99">
        <v>42867</v>
      </c>
      <c r="AS72" s="100"/>
      <c r="AT72" s="97"/>
      <c r="AU72" s="97"/>
      <c r="AV72" s="97"/>
      <c r="AW72" s="97"/>
      <c r="AX72" s="99"/>
      <c r="AY72" s="99"/>
      <c r="AZ72" s="95" t="s">
        <v>250</v>
      </c>
      <c r="BA72" s="95" t="s">
        <v>250</v>
      </c>
      <c r="BB72" s="95"/>
      <c r="BC72" s="101" t="s">
        <v>250</v>
      </c>
      <c r="BD72" s="95"/>
      <c r="BE72" s="95"/>
      <c r="BF72" s="102">
        <v>44900</v>
      </c>
    </row>
    <row r="73" spans="1:58" ht="25" customHeight="1" x14ac:dyDescent="0.35">
      <c r="A73" s="91" t="s">
        <v>767</v>
      </c>
      <c r="B73" s="91"/>
      <c r="C73" s="91">
        <v>2700003661075</v>
      </c>
      <c r="D73" s="92" t="s">
        <v>768</v>
      </c>
      <c r="E73" s="92" t="s">
        <v>769</v>
      </c>
      <c r="F73" s="92" t="s">
        <v>770</v>
      </c>
      <c r="G73" s="92" t="s">
        <v>771</v>
      </c>
      <c r="H73" s="93" t="s">
        <v>772</v>
      </c>
      <c r="I73" s="93" t="s">
        <v>772</v>
      </c>
      <c r="J73" s="93" t="s">
        <v>773</v>
      </c>
      <c r="K73" s="94" t="s">
        <v>142</v>
      </c>
      <c r="L73" s="95">
        <v>515683</v>
      </c>
      <c r="M73" s="95">
        <v>188185</v>
      </c>
      <c r="N73" s="93" t="s">
        <v>382</v>
      </c>
      <c r="O73" s="93" t="s">
        <v>382</v>
      </c>
      <c r="P73" s="93" t="s">
        <v>382</v>
      </c>
      <c r="Q73" s="95" t="s">
        <v>334</v>
      </c>
      <c r="R73" s="94" t="s">
        <v>283</v>
      </c>
      <c r="S73" s="96" t="s">
        <v>153</v>
      </c>
      <c r="T73" s="96" t="s">
        <v>65</v>
      </c>
      <c r="U73" s="94" t="s">
        <v>251</v>
      </c>
      <c r="V73" s="97">
        <v>0</v>
      </c>
      <c r="W73" s="98">
        <v>0</v>
      </c>
      <c r="X73" s="97">
        <v>8.5999999999999993E-2</v>
      </c>
      <c r="Y73" s="96"/>
      <c r="Z73" s="96"/>
      <c r="AA73" s="94"/>
      <c r="AB73" s="97"/>
      <c r="AC73" s="98"/>
      <c r="AD73" s="97"/>
      <c r="AE73" s="96"/>
      <c r="AF73" s="96"/>
      <c r="AG73" s="94"/>
      <c r="AH73" s="97"/>
      <c r="AI73" s="98"/>
      <c r="AJ73" s="97"/>
      <c r="AK73" s="94" t="s">
        <v>250</v>
      </c>
      <c r="AL73" s="94" t="s">
        <v>256</v>
      </c>
      <c r="AM73" s="97">
        <v>8.5999999999999993E-2</v>
      </c>
      <c r="AN73" s="97">
        <v>8.5999999999999993E-2</v>
      </c>
      <c r="AO73" s="97">
        <v>0.09</v>
      </c>
      <c r="AP73" s="97">
        <v>0.105</v>
      </c>
      <c r="AQ73" s="97">
        <v>0.12</v>
      </c>
      <c r="AR73" s="99">
        <v>43131</v>
      </c>
      <c r="AS73" s="100"/>
      <c r="AT73" s="97"/>
      <c r="AU73" s="97"/>
      <c r="AV73" s="97"/>
      <c r="AW73" s="97"/>
      <c r="AX73" s="99"/>
      <c r="AY73" s="99"/>
      <c r="AZ73" s="95" t="s">
        <v>250</v>
      </c>
      <c r="BA73" s="95" t="s">
        <v>250</v>
      </c>
      <c r="BB73" s="95"/>
      <c r="BC73" s="101" t="s">
        <v>250</v>
      </c>
      <c r="BD73" s="95"/>
      <c r="BE73" s="95"/>
      <c r="BF73" s="102">
        <v>44900</v>
      </c>
    </row>
    <row r="74" spans="1:58" ht="25" customHeight="1" x14ac:dyDescent="0.35">
      <c r="A74" s="91" t="s">
        <v>774</v>
      </c>
      <c r="B74" s="91"/>
      <c r="C74" s="91">
        <v>2700002591791</v>
      </c>
      <c r="D74" s="92" t="s">
        <v>775</v>
      </c>
      <c r="E74" s="92" t="s">
        <v>776</v>
      </c>
      <c r="F74" s="92" t="s">
        <v>777</v>
      </c>
      <c r="G74" s="92" t="s">
        <v>778</v>
      </c>
      <c r="H74" s="93" t="s">
        <v>432</v>
      </c>
      <c r="I74" s="93" t="s">
        <v>432</v>
      </c>
      <c r="J74" s="93" t="s">
        <v>779</v>
      </c>
      <c r="K74" s="94" t="s">
        <v>142</v>
      </c>
      <c r="L74" s="95">
        <v>430749</v>
      </c>
      <c r="M74" s="95">
        <v>432827</v>
      </c>
      <c r="N74" s="93" t="s">
        <v>434</v>
      </c>
      <c r="O74" s="93" t="s">
        <v>434</v>
      </c>
      <c r="P74" s="93" t="s">
        <v>434</v>
      </c>
      <c r="Q74" s="95" t="s">
        <v>334</v>
      </c>
      <c r="R74" s="94" t="s">
        <v>283</v>
      </c>
      <c r="S74" s="96" t="s">
        <v>19</v>
      </c>
      <c r="T74" s="96" t="s">
        <v>64</v>
      </c>
      <c r="U74" s="94" t="s">
        <v>250</v>
      </c>
      <c r="V74" s="97">
        <v>0</v>
      </c>
      <c r="W74" s="98">
        <v>0</v>
      </c>
      <c r="X74" s="97">
        <v>5.1999999999999998E-2</v>
      </c>
      <c r="Y74" s="96"/>
      <c r="Z74" s="96"/>
      <c r="AA74" s="94"/>
      <c r="AB74" s="97"/>
      <c r="AC74" s="98"/>
      <c r="AD74" s="97"/>
      <c r="AE74" s="96"/>
      <c r="AF74" s="96"/>
      <c r="AG74" s="94"/>
      <c r="AH74" s="97"/>
      <c r="AI74" s="98"/>
      <c r="AJ74" s="97"/>
      <c r="AK74" s="94" t="s">
        <v>250</v>
      </c>
      <c r="AL74" s="94" t="s">
        <v>256</v>
      </c>
      <c r="AM74" s="97">
        <v>5.1999999999999998E-2</v>
      </c>
      <c r="AN74" s="97">
        <v>5.1999999999999998E-2</v>
      </c>
      <c r="AO74" s="97">
        <v>5.5E-2</v>
      </c>
      <c r="AP74" s="97">
        <v>0.76</v>
      </c>
      <c r="AQ74" s="97">
        <v>0.8</v>
      </c>
      <c r="AR74" s="99">
        <v>43073</v>
      </c>
      <c r="AS74" s="100"/>
      <c r="AT74" s="97"/>
      <c r="AU74" s="97"/>
      <c r="AV74" s="97"/>
      <c r="AW74" s="97"/>
      <c r="AX74" s="99"/>
      <c r="AY74" s="99"/>
      <c r="AZ74" s="95" t="s">
        <v>250</v>
      </c>
      <c r="BA74" s="95" t="s">
        <v>250</v>
      </c>
      <c r="BB74" s="95"/>
      <c r="BC74" s="101" t="s">
        <v>250</v>
      </c>
      <c r="BD74" s="95"/>
      <c r="BE74" s="95"/>
      <c r="BF74" s="102">
        <v>44900</v>
      </c>
    </row>
    <row r="75" spans="1:58" ht="25" customHeight="1" x14ac:dyDescent="0.35">
      <c r="A75" s="91" t="s">
        <v>781</v>
      </c>
      <c r="B75" s="91">
        <v>2700006756180</v>
      </c>
      <c r="C75" s="91">
        <v>2700004487346</v>
      </c>
      <c r="D75" s="92" t="s">
        <v>782</v>
      </c>
      <c r="E75" s="92" t="s">
        <v>783</v>
      </c>
      <c r="F75" s="92" t="s">
        <v>784</v>
      </c>
      <c r="G75" s="92" t="s">
        <v>785</v>
      </c>
      <c r="H75" s="93" t="s">
        <v>660</v>
      </c>
      <c r="I75" s="93" t="s">
        <v>660</v>
      </c>
      <c r="J75" s="93" t="s">
        <v>786</v>
      </c>
      <c r="K75" s="94" t="s">
        <v>142</v>
      </c>
      <c r="L75" s="95">
        <v>413449</v>
      </c>
      <c r="M75" s="95">
        <v>181324</v>
      </c>
      <c r="N75" s="93" t="s">
        <v>446</v>
      </c>
      <c r="O75" s="93" t="s">
        <v>446</v>
      </c>
      <c r="P75" s="93" t="s">
        <v>446</v>
      </c>
      <c r="Q75" s="95" t="s">
        <v>334</v>
      </c>
      <c r="R75" s="94" t="s">
        <v>283</v>
      </c>
      <c r="S75" s="96" t="s">
        <v>19</v>
      </c>
      <c r="T75" s="96" t="s">
        <v>64</v>
      </c>
      <c r="U75" s="94" t="s">
        <v>250</v>
      </c>
      <c r="V75" s="97">
        <v>0</v>
      </c>
      <c r="W75" s="98">
        <v>0</v>
      </c>
      <c r="X75" s="97">
        <v>0.14199999999999999</v>
      </c>
      <c r="Y75" s="96"/>
      <c r="Z75" s="96"/>
      <c r="AA75" s="94"/>
      <c r="AB75" s="97"/>
      <c r="AC75" s="98"/>
      <c r="AD75" s="97"/>
      <c r="AE75" s="96"/>
      <c r="AF75" s="96"/>
      <c r="AG75" s="94"/>
      <c r="AH75" s="97"/>
      <c r="AI75" s="98"/>
      <c r="AJ75" s="97"/>
      <c r="AK75" s="94" t="s">
        <v>250</v>
      </c>
      <c r="AL75" s="94" t="s">
        <v>256</v>
      </c>
      <c r="AM75" s="97">
        <v>0.14199999999999999</v>
      </c>
      <c r="AN75" s="97">
        <v>0.14199999999999999</v>
      </c>
      <c r="AO75" s="97">
        <v>0.15</v>
      </c>
      <c r="AP75" s="97">
        <v>4.5999999999999999E-2</v>
      </c>
      <c r="AQ75" s="97">
        <v>0.05</v>
      </c>
      <c r="AR75" s="99">
        <v>43356</v>
      </c>
      <c r="AS75" s="100"/>
      <c r="AT75" s="97"/>
      <c r="AU75" s="97"/>
      <c r="AV75" s="97"/>
      <c r="AW75" s="97"/>
      <c r="AX75" s="99"/>
      <c r="AY75" s="99"/>
      <c r="AZ75" s="95" t="s">
        <v>250</v>
      </c>
      <c r="BA75" s="95" t="s">
        <v>250</v>
      </c>
      <c r="BB75" s="95"/>
      <c r="BC75" s="101" t="s">
        <v>250</v>
      </c>
      <c r="BD75" s="95"/>
      <c r="BE75" s="95"/>
      <c r="BF75" s="102">
        <v>44901</v>
      </c>
    </row>
    <row r="76" spans="1:58" ht="25" customHeight="1" x14ac:dyDescent="0.35">
      <c r="A76" s="91" t="s">
        <v>787</v>
      </c>
      <c r="B76" s="91">
        <v>2700004367742</v>
      </c>
      <c r="C76" s="91">
        <v>2700004367742</v>
      </c>
      <c r="D76" s="92" t="s">
        <v>788</v>
      </c>
      <c r="E76" s="92" t="s">
        <v>789</v>
      </c>
      <c r="F76" s="92" t="s">
        <v>790</v>
      </c>
      <c r="G76" s="92" t="s">
        <v>791</v>
      </c>
      <c r="H76" s="93" t="s">
        <v>792</v>
      </c>
      <c r="I76" s="93" t="s">
        <v>792</v>
      </c>
      <c r="J76" s="93" t="s">
        <v>793</v>
      </c>
      <c r="K76" s="94" t="s">
        <v>142</v>
      </c>
      <c r="L76" s="95">
        <v>530145</v>
      </c>
      <c r="M76" s="95">
        <v>183659</v>
      </c>
      <c r="N76" s="93" t="s">
        <v>382</v>
      </c>
      <c r="O76" s="93" t="s">
        <v>382</v>
      </c>
      <c r="P76" s="93" t="s">
        <v>382</v>
      </c>
      <c r="Q76" s="95" t="s">
        <v>334</v>
      </c>
      <c r="R76" s="94" t="s">
        <v>283</v>
      </c>
      <c r="S76" s="96" t="s">
        <v>19</v>
      </c>
      <c r="T76" s="96" t="s">
        <v>64</v>
      </c>
      <c r="U76" s="94" t="s">
        <v>250</v>
      </c>
      <c r="V76" s="97">
        <v>0</v>
      </c>
      <c r="W76" s="98">
        <v>0</v>
      </c>
      <c r="X76" s="97">
        <v>5.0999999999999997E-2</v>
      </c>
      <c r="Y76" s="96"/>
      <c r="Z76" s="96"/>
      <c r="AA76" s="94"/>
      <c r="AB76" s="97"/>
      <c r="AC76" s="98"/>
      <c r="AD76" s="97"/>
      <c r="AE76" s="96"/>
      <c r="AF76" s="96"/>
      <c r="AG76" s="94"/>
      <c r="AH76" s="97"/>
      <c r="AI76" s="98"/>
      <c r="AJ76" s="97"/>
      <c r="AK76" s="94" t="s">
        <v>250</v>
      </c>
      <c r="AL76" s="94" t="s">
        <v>256</v>
      </c>
      <c r="AM76" s="97">
        <v>5.0999999999999997E-2</v>
      </c>
      <c r="AN76" s="97">
        <v>5.0999999999999997E-2</v>
      </c>
      <c r="AO76" s="97">
        <v>5.5E-2</v>
      </c>
      <c r="AP76" s="97">
        <v>5.2999999999999999E-2</v>
      </c>
      <c r="AQ76" s="97">
        <v>5.8000000000000003E-2</v>
      </c>
      <c r="AR76" s="99">
        <v>43486</v>
      </c>
      <c r="AS76" s="100"/>
      <c r="AT76" s="97"/>
      <c r="AU76" s="97"/>
      <c r="AV76" s="97"/>
      <c r="AW76" s="97"/>
      <c r="AX76" s="99"/>
      <c r="AY76" s="99"/>
      <c r="AZ76" s="95" t="s">
        <v>250</v>
      </c>
      <c r="BA76" s="95" t="s">
        <v>250</v>
      </c>
      <c r="BB76" s="95"/>
      <c r="BC76" s="101" t="s">
        <v>250</v>
      </c>
      <c r="BD76" s="95"/>
      <c r="BE76" s="95"/>
      <c r="BF76" s="102">
        <v>44901</v>
      </c>
    </row>
    <row r="77" spans="1:58" ht="25" customHeight="1" x14ac:dyDescent="0.35">
      <c r="A77" s="91" t="s">
        <v>794</v>
      </c>
      <c r="B77" s="91"/>
      <c r="C77" s="91">
        <v>2700004720795</v>
      </c>
      <c r="D77" s="92" t="s">
        <v>795</v>
      </c>
      <c r="E77" s="92" t="s">
        <v>796</v>
      </c>
      <c r="F77" s="92" t="s">
        <v>797</v>
      </c>
      <c r="G77" s="92" t="s">
        <v>736</v>
      </c>
      <c r="H77" s="93" t="s">
        <v>798</v>
      </c>
      <c r="I77" s="93" t="s">
        <v>798</v>
      </c>
      <c r="J77" s="93" t="s">
        <v>799</v>
      </c>
      <c r="K77" s="94" t="s">
        <v>142</v>
      </c>
      <c r="L77" s="95">
        <v>539770</v>
      </c>
      <c r="M77" s="95">
        <v>200532</v>
      </c>
      <c r="N77" s="93" t="s">
        <v>382</v>
      </c>
      <c r="O77" s="93" t="s">
        <v>382</v>
      </c>
      <c r="P77" s="93" t="s">
        <v>382</v>
      </c>
      <c r="Q77" s="95" t="s">
        <v>334</v>
      </c>
      <c r="R77" s="94" t="s">
        <v>283</v>
      </c>
      <c r="S77" s="96" t="s">
        <v>153</v>
      </c>
      <c r="T77" s="96" t="s">
        <v>65</v>
      </c>
      <c r="U77" s="94" t="s">
        <v>251</v>
      </c>
      <c r="V77" s="97">
        <v>0</v>
      </c>
      <c r="W77" s="98">
        <v>0</v>
      </c>
      <c r="X77" s="97">
        <v>4.7E-2</v>
      </c>
      <c r="Y77" s="96"/>
      <c r="Z77" s="96"/>
      <c r="AA77" s="94"/>
      <c r="AB77" s="97"/>
      <c r="AC77" s="98"/>
      <c r="AD77" s="97"/>
      <c r="AE77" s="96"/>
      <c r="AF77" s="96"/>
      <c r="AG77" s="94"/>
      <c r="AH77" s="97"/>
      <c r="AI77" s="98"/>
      <c r="AJ77" s="97"/>
      <c r="AK77" s="94" t="s">
        <v>250</v>
      </c>
      <c r="AL77" s="94" t="s">
        <v>256</v>
      </c>
      <c r="AM77" s="97">
        <v>4.7E-2</v>
      </c>
      <c r="AN77" s="97">
        <v>4.7E-2</v>
      </c>
      <c r="AO77" s="97">
        <v>0.05</v>
      </c>
      <c r="AP77" s="97">
        <v>0.35899999999999999</v>
      </c>
      <c r="AQ77" s="97">
        <v>0.378</v>
      </c>
      <c r="AR77" s="99">
        <v>43560</v>
      </c>
      <c r="AS77" s="100"/>
      <c r="AT77" s="97"/>
      <c r="AU77" s="97"/>
      <c r="AV77" s="97"/>
      <c r="AW77" s="97"/>
      <c r="AX77" s="99"/>
      <c r="AY77" s="99"/>
      <c r="AZ77" s="95" t="s">
        <v>250</v>
      </c>
      <c r="BA77" s="95" t="s">
        <v>250</v>
      </c>
      <c r="BB77" s="95"/>
      <c r="BC77" s="101" t="s">
        <v>250</v>
      </c>
      <c r="BD77" s="95"/>
      <c r="BE77" s="95"/>
      <c r="BF77" s="102">
        <v>44901</v>
      </c>
    </row>
    <row r="78" spans="1:58" ht="25" customHeight="1" x14ac:dyDescent="0.35">
      <c r="A78" s="91" t="s">
        <v>800</v>
      </c>
      <c r="B78" s="91"/>
      <c r="C78" s="91">
        <v>2700004924598</v>
      </c>
      <c r="D78" s="92" t="s">
        <v>801</v>
      </c>
      <c r="E78" s="92" t="s">
        <v>802</v>
      </c>
      <c r="F78" s="92" t="s">
        <v>803</v>
      </c>
      <c r="G78" s="92"/>
      <c r="H78" s="93" t="s">
        <v>421</v>
      </c>
      <c r="I78" s="93" t="s">
        <v>421</v>
      </c>
      <c r="J78" s="93" t="s">
        <v>804</v>
      </c>
      <c r="K78" s="94" t="s">
        <v>142</v>
      </c>
      <c r="L78" s="95">
        <v>458323</v>
      </c>
      <c r="M78" s="95">
        <v>304804</v>
      </c>
      <c r="N78" s="93" t="s">
        <v>375</v>
      </c>
      <c r="O78" s="93" t="s">
        <v>375</v>
      </c>
      <c r="P78" s="93" t="s">
        <v>375</v>
      </c>
      <c r="Q78" s="95" t="s">
        <v>334</v>
      </c>
      <c r="R78" s="94" t="s">
        <v>283</v>
      </c>
      <c r="S78" s="96" t="s">
        <v>19</v>
      </c>
      <c r="T78" s="96" t="s">
        <v>64</v>
      </c>
      <c r="U78" s="94" t="s">
        <v>250</v>
      </c>
      <c r="V78" s="97">
        <v>0</v>
      </c>
      <c r="W78" s="98">
        <v>0</v>
      </c>
      <c r="X78" s="97">
        <v>9.1999999999999998E-2</v>
      </c>
      <c r="Y78" s="96"/>
      <c r="Z78" s="96"/>
      <c r="AA78" s="94"/>
      <c r="AB78" s="97"/>
      <c r="AC78" s="98"/>
      <c r="AD78" s="97"/>
      <c r="AE78" s="96"/>
      <c r="AF78" s="96"/>
      <c r="AG78" s="94"/>
      <c r="AH78" s="97"/>
      <c r="AI78" s="98"/>
      <c r="AJ78" s="97"/>
      <c r="AK78" s="94" t="s">
        <v>250</v>
      </c>
      <c r="AL78" s="94" t="s">
        <v>256</v>
      </c>
      <c r="AM78" s="97">
        <v>9.1999999999999998E-2</v>
      </c>
      <c r="AN78" s="97">
        <v>9.1999999999999998E-2</v>
      </c>
      <c r="AO78" s="97">
        <v>9.8000000000000004E-2</v>
      </c>
      <c r="AP78" s="97">
        <v>0.14199999999999999</v>
      </c>
      <c r="AQ78" s="97">
        <v>0.15</v>
      </c>
      <c r="AR78" s="99">
        <v>43572</v>
      </c>
      <c r="AS78" s="100"/>
      <c r="AT78" s="97"/>
      <c r="AU78" s="97"/>
      <c r="AV78" s="97"/>
      <c r="AW78" s="97"/>
      <c r="AX78" s="99"/>
      <c r="AY78" s="99"/>
      <c r="AZ78" s="95" t="s">
        <v>250</v>
      </c>
      <c r="BA78" s="95" t="s">
        <v>250</v>
      </c>
      <c r="BB78" s="95"/>
      <c r="BC78" s="101" t="s">
        <v>250</v>
      </c>
      <c r="BD78" s="95"/>
      <c r="BE78" s="95"/>
      <c r="BF78" s="102">
        <v>44902</v>
      </c>
    </row>
    <row r="79" spans="1:58" ht="25" customHeight="1" x14ac:dyDescent="0.35">
      <c r="A79" s="91" t="s">
        <v>805</v>
      </c>
      <c r="B79" s="91"/>
      <c r="C79" s="91">
        <v>2700005035992</v>
      </c>
      <c r="D79" s="92" t="s">
        <v>806</v>
      </c>
      <c r="E79" s="92" t="s">
        <v>807</v>
      </c>
      <c r="F79" s="92" t="s">
        <v>808</v>
      </c>
      <c r="G79" s="92" t="s">
        <v>764</v>
      </c>
      <c r="H79" s="93" t="s">
        <v>289</v>
      </c>
      <c r="I79" s="93" t="s">
        <v>289</v>
      </c>
      <c r="J79" s="93" t="s">
        <v>809</v>
      </c>
      <c r="K79" s="94" t="s">
        <v>142</v>
      </c>
      <c r="L79" s="95">
        <v>538040</v>
      </c>
      <c r="M79" s="95">
        <v>183000</v>
      </c>
      <c r="N79" s="93" t="s">
        <v>382</v>
      </c>
      <c r="O79" s="93" t="s">
        <v>382</v>
      </c>
      <c r="P79" s="93" t="s">
        <v>382</v>
      </c>
      <c r="Q79" s="95" t="s">
        <v>334</v>
      </c>
      <c r="R79" s="94" t="s">
        <v>283</v>
      </c>
      <c r="S79" s="96" t="s">
        <v>153</v>
      </c>
      <c r="T79" s="96" t="s">
        <v>65</v>
      </c>
      <c r="U79" s="94" t="s">
        <v>251</v>
      </c>
      <c r="V79" s="97">
        <v>0</v>
      </c>
      <c r="W79" s="98">
        <v>0</v>
      </c>
      <c r="X79" s="97">
        <v>4.7E-2</v>
      </c>
      <c r="Y79" s="96"/>
      <c r="Z79" s="96"/>
      <c r="AA79" s="94"/>
      <c r="AB79" s="97"/>
      <c r="AC79" s="98"/>
      <c r="AD79" s="97"/>
      <c r="AE79" s="96"/>
      <c r="AF79" s="96"/>
      <c r="AG79" s="94"/>
      <c r="AH79" s="97"/>
      <c r="AI79" s="98"/>
      <c r="AJ79" s="97"/>
      <c r="AK79" s="94" t="s">
        <v>250</v>
      </c>
      <c r="AL79" s="94" t="s">
        <v>256</v>
      </c>
      <c r="AM79" s="97">
        <v>4.7E-2</v>
      </c>
      <c r="AN79" s="97">
        <v>4.7E-2</v>
      </c>
      <c r="AO79" s="97">
        <v>0.05</v>
      </c>
      <c r="AP79" s="97">
        <v>0.123</v>
      </c>
      <c r="AQ79" s="97">
        <v>0.13</v>
      </c>
      <c r="AR79" s="99">
        <v>43721</v>
      </c>
      <c r="AS79" s="100"/>
      <c r="AT79" s="97"/>
      <c r="AU79" s="97"/>
      <c r="AV79" s="97"/>
      <c r="AW79" s="97"/>
      <c r="AX79" s="99"/>
      <c r="AY79" s="99"/>
      <c r="AZ79" s="95" t="s">
        <v>250</v>
      </c>
      <c r="BA79" s="95" t="s">
        <v>250</v>
      </c>
      <c r="BB79" s="95"/>
      <c r="BC79" s="101" t="s">
        <v>250</v>
      </c>
      <c r="BD79" s="95"/>
      <c r="BE79" s="95"/>
      <c r="BF79" s="102">
        <v>44902</v>
      </c>
    </row>
    <row r="80" spans="1:58" ht="25" customHeight="1" x14ac:dyDescent="0.35">
      <c r="A80" s="91" t="s">
        <v>810</v>
      </c>
      <c r="B80" s="91"/>
      <c r="C80" s="91">
        <v>2700004120820</v>
      </c>
      <c r="D80" s="92" t="s">
        <v>811</v>
      </c>
      <c r="E80" s="92" t="s">
        <v>812</v>
      </c>
      <c r="F80" s="92" t="s">
        <v>813</v>
      </c>
      <c r="G80" s="92"/>
      <c r="H80" s="93" t="s">
        <v>289</v>
      </c>
      <c r="I80" s="93" t="s">
        <v>289</v>
      </c>
      <c r="J80" s="93" t="s">
        <v>814</v>
      </c>
      <c r="K80" s="94" t="s">
        <v>142</v>
      </c>
      <c r="L80" s="95">
        <v>509014</v>
      </c>
      <c r="M80" s="95">
        <v>206774</v>
      </c>
      <c r="N80" s="93" t="s">
        <v>382</v>
      </c>
      <c r="O80" s="93" t="s">
        <v>382</v>
      </c>
      <c r="P80" s="93" t="s">
        <v>382</v>
      </c>
      <c r="Q80" s="95" t="s">
        <v>334</v>
      </c>
      <c r="R80" s="94" t="s">
        <v>283</v>
      </c>
      <c r="S80" s="96" t="s">
        <v>153</v>
      </c>
      <c r="T80" s="96" t="s">
        <v>65</v>
      </c>
      <c r="U80" s="94" t="s">
        <v>251</v>
      </c>
      <c r="V80" s="97">
        <v>0</v>
      </c>
      <c r="W80" s="98">
        <v>0</v>
      </c>
      <c r="X80" s="97">
        <v>6.6000000000000003E-2</v>
      </c>
      <c r="Y80" s="96"/>
      <c r="Z80" s="96"/>
      <c r="AA80" s="94"/>
      <c r="AB80" s="97"/>
      <c r="AC80" s="98"/>
      <c r="AD80" s="97"/>
      <c r="AE80" s="96"/>
      <c r="AF80" s="96"/>
      <c r="AG80" s="94"/>
      <c r="AH80" s="97"/>
      <c r="AI80" s="98"/>
      <c r="AJ80" s="97"/>
      <c r="AK80" s="94" t="s">
        <v>250</v>
      </c>
      <c r="AL80" s="94" t="s">
        <v>256</v>
      </c>
      <c r="AM80" s="97">
        <v>6.6000000000000003E-2</v>
      </c>
      <c r="AN80" s="97">
        <v>6.6000000000000003E-2</v>
      </c>
      <c r="AO80" s="97">
        <v>7.0000000000000007E-2</v>
      </c>
      <c r="AP80" s="97">
        <v>0.152</v>
      </c>
      <c r="AQ80" s="97">
        <v>0.16</v>
      </c>
      <c r="AR80" s="99">
        <v>43572</v>
      </c>
      <c r="AS80" s="100"/>
      <c r="AT80" s="97"/>
      <c r="AU80" s="97"/>
      <c r="AV80" s="97"/>
      <c r="AW80" s="97"/>
      <c r="AX80" s="99"/>
      <c r="AY80" s="99"/>
      <c r="AZ80" s="95" t="s">
        <v>250</v>
      </c>
      <c r="BA80" s="95" t="s">
        <v>250</v>
      </c>
      <c r="BB80" s="95"/>
      <c r="BC80" s="101" t="s">
        <v>250</v>
      </c>
      <c r="BD80" s="95"/>
      <c r="BE80" s="95"/>
      <c r="BF80" s="102">
        <v>44902</v>
      </c>
    </row>
    <row r="81" spans="1:58" ht="25" customHeight="1" x14ac:dyDescent="0.35">
      <c r="A81" s="91" t="s">
        <v>815</v>
      </c>
      <c r="B81" s="91">
        <v>2700005536279</v>
      </c>
      <c r="C81" s="91">
        <v>2700004772543</v>
      </c>
      <c r="D81" s="92" t="s">
        <v>816</v>
      </c>
      <c r="E81" s="92" t="s">
        <v>817</v>
      </c>
      <c r="F81" s="92" t="s">
        <v>818</v>
      </c>
      <c r="G81" s="92"/>
      <c r="H81" s="93" t="s">
        <v>289</v>
      </c>
      <c r="I81" s="93" t="s">
        <v>289</v>
      </c>
      <c r="J81" s="93" t="s">
        <v>819</v>
      </c>
      <c r="K81" s="94" t="s">
        <v>142</v>
      </c>
      <c r="L81" s="95">
        <v>534721</v>
      </c>
      <c r="M81" s="95">
        <v>176860</v>
      </c>
      <c r="N81" s="93" t="s">
        <v>382</v>
      </c>
      <c r="O81" s="93" t="s">
        <v>382</v>
      </c>
      <c r="P81" s="93" t="s">
        <v>382</v>
      </c>
      <c r="Q81" s="95" t="s">
        <v>334</v>
      </c>
      <c r="R81" s="94" t="s">
        <v>283</v>
      </c>
      <c r="S81" s="96" t="s">
        <v>153</v>
      </c>
      <c r="T81" s="96" t="s">
        <v>65</v>
      </c>
      <c r="U81" s="94" t="s">
        <v>251</v>
      </c>
      <c r="V81" s="97">
        <v>0</v>
      </c>
      <c r="W81" s="98">
        <v>0</v>
      </c>
      <c r="X81" s="97">
        <v>4.7E-2</v>
      </c>
      <c r="Y81" s="96"/>
      <c r="Z81" s="96"/>
      <c r="AA81" s="94"/>
      <c r="AB81" s="97"/>
      <c r="AC81" s="98"/>
      <c r="AD81" s="97"/>
      <c r="AE81" s="96"/>
      <c r="AF81" s="96"/>
      <c r="AG81" s="94"/>
      <c r="AH81" s="97"/>
      <c r="AI81" s="98"/>
      <c r="AJ81" s="97"/>
      <c r="AK81" s="94" t="s">
        <v>250</v>
      </c>
      <c r="AL81" s="94" t="s">
        <v>256</v>
      </c>
      <c r="AM81" s="97">
        <v>4.7E-2</v>
      </c>
      <c r="AN81" s="97">
        <v>4.7E-2</v>
      </c>
      <c r="AO81" s="97">
        <v>0.05</v>
      </c>
      <c r="AP81" s="97">
        <v>7.5999999999999998E-2</v>
      </c>
      <c r="AQ81" s="97">
        <v>0.08</v>
      </c>
      <c r="AR81" s="99">
        <v>43839</v>
      </c>
      <c r="AS81" s="100"/>
      <c r="AT81" s="97"/>
      <c r="AU81" s="97"/>
      <c r="AV81" s="97"/>
      <c r="AW81" s="97"/>
      <c r="AX81" s="99"/>
      <c r="AY81" s="99"/>
      <c r="AZ81" s="95" t="s">
        <v>250</v>
      </c>
      <c r="BA81" s="95" t="s">
        <v>250</v>
      </c>
      <c r="BB81" s="95"/>
      <c r="BC81" s="101" t="s">
        <v>250</v>
      </c>
      <c r="BD81" s="95"/>
      <c r="BE81" s="95"/>
      <c r="BF81" s="102">
        <v>44902</v>
      </c>
    </row>
    <row r="82" spans="1:58" ht="25" customHeight="1" x14ac:dyDescent="0.35">
      <c r="A82" s="91" t="s">
        <v>820</v>
      </c>
      <c r="B82" s="91"/>
      <c r="C82" s="91">
        <v>2700005493971</v>
      </c>
      <c r="D82" s="92" t="s">
        <v>821</v>
      </c>
      <c r="E82" s="92" t="s">
        <v>822</v>
      </c>
      <c r="F82" s="92" t="s">
        <v>823</v>
      </c>
      <c r="G82" s="92" t="s">
        <v>659</v>
      </c>
      <c r="H82" s="93" t="s">
        <v>289</v>
      </c>
      <c r="I82" s="93" t="s">
        <v>289</v>
      </c>
      <c r="J82" s="93" t="s">
        <v>824</v>
      </c>
      <c r="K82" s="94" t="s">
        <v>142</v>
      </c>
      <c r="L82" s="95">
        <v>546251</v>
      </c>
      <c r="M82" s="95">
        <v>180345</v>
      </c>
      <c r="N82" s="93" t="s">
        <v>382</v>
      </c>
      <c r="O82" s="93" t="s">
        <v>382</v>
      </c>
      <c r="P82" s="93" t="s">
        <v>382</v>
      </c>
      <c r="Q82" s="95" t="s">
        <v>334</v>
      </c>
      <c r="R82" s="94" t="s">
        <v>283</v>
      </c>
      <c r="S82" s="96" t="s">
        <v>19</v>
      </c>
      <c r="T82" s="96" t="s">
        <v>64</v>
      </c>
      <c r="U82" s="94" t="s">
        <v>250</v>
      </c>
      <c r="V82" s="97">
        <v>0</v>
      </c>
      <c r="W82" s="98">
        <v>0</v>
      </c>
      <c r="X82" s="97">
        <v>6.9000000000000006E-2</v>
      </c>
      <c r="Y82" s="96"/>
      <c r="Z82" s="96"/>
      <c r="AA82" s="94"/>
      <c r="AB82" s="97"/>
      <c r="AC82" s="98"/>
      <c r="AD82" s="97"/>
      <c r="AE82" s="96"/>
      <c r="AF82" s="96"/>
      <c r="AG82" s="94"/>
      <c r="AH82" s="97"/>
      <c r="AI82" s="98"/>
      <c r="AJ82" s="97"/>
      <c r="AK82" s="94" t="s">
        <v>250</v>
      </c>
      <c r="AL82" s="94" t="s">
        <v>256</v>
      </c>
      <c r="AM82" s="97">
        <v>6.9000000000000006E-2</v>
      </c>
      <c r="AN82" s="97">
        <v>6.9000000000000006E-2</v>
      </c>
      <c r="AO82" s="97">
        <v>7.2999999999999995E-2</v>
      </c>
      <c r="AP82" s="97">
        <v>0.499</v>
      </c>
      <c r="AQ82" s="97">
        <v>0.52500000000000002</v>
      </c>
      <c r="AR82" s="99">
        <v>43782</v>
      </c>
      <c r="AS82" s="100"/>
      <c r="AT82" s="97"/>
      <c r="AU82" s="97"/>
      <c r="AV82" s="97"/>
      <c r="AW82" s="97"/>
      <c r="AX82" s="99"/>
      <c r="AY82" s="99"/>
      <c r="AZ82" s="95" t="s">
        <v>250</v>
      </c>
      <c r="BA82" s="95" t="s">
        <v>250</v>
      </c>
      <c r="BB82" s="95"/>
      <c r="BC82" s="101" t="s">
        <v>250</v>
      </c>
      <c r="BD82" s="95"/>
      <c r="BE82" s="95"/>
      <c r="BF82" s="102">
        <v>44902</v>
      </c>
    </row>
    <row r="83" spans="1:58" ht="25" customHeight="1" x14ac:dyDescent="0.35">
      <c r="A83" s="91" t="s">
        <v>825</v>
      </c>
      <c r="B83" s="91"/>
      <c r="C83" s="91">
        <v>2700005684854</v>
      </c>
      <c r="D83" s="92" t="s">
        <v>826</v>
      </c>
      <c r="E83" s="92" t="s">
        <v>826</v>
      </c>
      <c r="F83" s="92" t="s">
        <v>827</v>
      </c>
      <c r="G83" s="92" t="s">
        <v>828</v>
      </c>
      <c r="H83" s="93" t="s">
        <v>829</v>
      </c>
      <c r="I83" s="93" t="s">
        <v>829</v>
      </c>
      <c r="J83" s="93" t="s">
        <v>830</v>
      </c>
      <c r="K83" s="94" t="s">
        <v>142</v>
      </c>
      <c r="L83" s="95">
        <v>292611</v>
      </c>
      <c r="M83" s="95">
        <v>92994</v>
      </c>
      <c r="N83" s="93" t="s">
        <v>375</v>
      </c>
      <c r="O83" s="93" t="s">
        <v>375</v>
      </c>
      <c r="P83" s="93" t="s">
        <v>375</v>
      </c>
      <c r="Q83" s="95" t="s">
        <v>334</v>
      </c>
      <c r="R83" s="94" t="s">
        <v>283</v>
      </c>
      <c r="S83" s="96" t="s">
        <v>153</v>
      </c>
      <c r="T83" s="96" t="s">
        <v>65</v>
      </c>
      <c r="U83" s="94" t="s">
        <v>251</v>
      </c>
      <c r="V83" s="97">
        <v>0</v>
      </c>
      <c r="W83" s="98">
        <v>0</v>
      </c>
      <c r="X83" s="97">
        <v>6.6000000000000003E-2</v>
      </c>
      <c r="Y83" s="96"/>
      <c r="Z83" s="96"/>
      <c r="AA83" s="94"/>
      <c r="AB83" s="97"/>
      <c r="AC83" s="98"/>
      <c r="AD83" s="97"/>
      <c r="AE83" s="96"/>
      <c r="AF83" s="96"/>
      <c r="AG83" s="94"/>
      <c r="AH83" s="97"/>
      <c r="AI83" s="98"/>
      <c r="AJ83" s="97"/>
      <c r="AK83" s="94" t="s">
        <v>250</v>
      </c>
      <c r="AL83" s="94" t="s">
        <v>256</v>
      </c>
      <c r="AM83" s="97">
        <v>6.6000000000000003E-2</v>
      </c>
      <c r="AN83" s="97">
        <v>6.6000000000000003E-2</v>
      </c>
      <c r="AO83" s="97">
        <v>7.0000000000000007E-2</v>
      </c>
      <c r="AP83" s="97">
        <v>0.83599999999999997</v>
      </c>
      <c r="AQ83" s="97">
        <v>0.88</v>
      </c>
      <c r="AR83" s="99">
        <v>43718</v>
      </c>
      <c r="AS83" s="100"/>
      <c r="AT83" s="97"/>
      <c r="AU83" s="97"/>
      <c r="AV83" s="97"/>
      <c r="AW83" s="97"/>
      <c r="AX83" s="99"/>
      <c r="AY83" s="99"/>
      <c r="AZ83" s="95" t="s">
        <v>250</v>
      </c>
      <c r="BA83" s="95" t="s">
        <v>250</v>
      </c>
      <c r="BB83" s="95"/>
      <c r="BC83" s="101" t="s">
        <v>250</v>
      </c>
      <c r="BD83" s="95"/>
      <c r="BE83" s="95"/>
      <c r="BF83" s="102">
        <v>44902</v>
      </c>
    </row>
    <row r="84" spans="1:58" ht="25" customHeight="1" x14ac:dyDescent="0.35">
      <c r="A84" s="91" t="s">
        <v>831</v>
      </c>
      <c r="B84" s="91"/>
      <c r="C84" s="91">
        <v>2700004426111</v>
      </c>
      <c r="D84" s="92" t="s">
        <v>832</v>
      </c>
      <c r="E84" s="92" t="s">
        <v>833</v>
      </c>
      <c r="F84" s="92" t="s">
        <v>834</v>
      </c>
      <c r="G84" s="92" t="s">
        <v>835</v>
      </c>
      <c r="H84" s="93" t="s">
        <v>718</v>
      </c>
      <c r="I84" s="93" t="s">
        <v>718</v>
      </c>
      <c r="J84" s="93" t="s">
        <v>836</v>
      </c>
      <c r="K84" s="94" t="s">
        <v>142</v>
      </c>
      <c r="L84" s="95">
        <v>514285</v>
      </c>
      <c r="M84" s="95">
        <v>175772</v>
      </c>
      <c r="N84" s="93" t="s">
        <v>446</v>
      </c>
      <c r="O84" s="93" t="s">
        <v>446</v>
      </c>
      <c r="P84" s="93" t="s">
        <v>446</v>
      </c>
      <c r="Q84" s="95" t="s">
        <v>334</v>
      </c>
      <c r="R84" s="94" t="s">
        <v>283</v>
      </c>
      <c r="S84" s="96" t="s">
        <v>19</v>
      </c>
      <c r="T84" s="96" t="s">
        <v>64</v>
      </c>
      <c r="U84" s="94" t="s">
        <v>250</v>
      </c>
      <c r="V84" s="97">
        <v>0</v>
      </c>
      <c r="W84" s="98">
        <v>0</v>
      </c>
      <c r="X84" s="97">
        <v>7.6999999999999999E-2</v>
      </c>
      <c r="Y84" s="96"/>
      <c r="Z84" s="96"/>
      <c r="AA84" s="94"/>
      <c r="AB84" s="97"/>
      <c r="AC84" s="98"/>
      <c r="AD84" s="97"/>
      <c r="AE84" s="96"/>
      <c r="AF84" s="96"/>
      <c r="AG84" s="94"/>
      <c r="AH84" s="97"/>
      <c r="AI84" s="98"/>
      <c r="AJ84" s="97"/>
      <c r="AK84" s="94" t="s">
        <v>250</v>
      </c>
      <c r="AL84" s="94" t="s">
        <v>256</v>
      </c>
      <c r="AM84" s="97">
        <v>7.6999999999999999E-2</v>
      </c>
      <c r="AN84" s="97">
        <v>7.6999999999999999E-2</v>
      </c>
      <c r="AO84" s="97">
        <v>0.08</v>
      </c>
      <c r="AP84" s="97">
        <v>0.24299999999999999</v>
      </c>
      <c r="AQ84" s="97">
        <v>0.25600000000000001</v>
      </c>
      <c r="AR84" s="99">
        <v>43452</v>
      </c>
      <c r="AS84" s="100"/>
      <c r="AT84" s="97"/>
      <c r="AU84" s="97"/>
      <c r="AV84" s="97"/>
      <c r="AW84" s="97"/>
      <c r="AX84" s="99"/>
      <c r="AY84" s="99"/>
      <c r="AZ84" s="95" t="s">
        <v>250</v>
      </c>
      <c r="BA84" s="95" t="s">
        <v>250</v>
      </c>
      <c r="BB84" s="95"/>
      <c r="BC84" s="101" t="s">
        <v>250</v>
      </c>
      <c r="BD84" s="95"/>
      <c r="BE84" s="95"/>
      <c r="BF84" s="102">
        <v>44902</v>
      </c>
    </row>
    <row r="85" spans="1:58" ht="25" customHeight="1" x14ac:dyDescent="0.35">
      <c r="A85" s="91" t="s">
        <v>837</v>
      </c>
      <c r="B85" s="91"/>
      <c r="C85" s="91">
        <v>2700007257095</v>
      </c>
      <c r="D85" s="92" t="s">
        <v>838</v>
      </c>
      <c r="E85" s="92" t="s">
        <v>839</v>
      </c>
      <c r="F85" s="92" t="s">
        <v>840</v>
      </c>
      <c r="G85" s="92" t="s">
        <v>841</v>
      </c>
      <c r="H85" s="93" t="s">
        <v>842</v>
      </c>
      <c r="I85" s="93" t="s">
        <v>842</v>
      </c>
      <c r="J85" s="93" t="s">
        <v>843</v>
      </c>
      <c r="K85" s="94" t="s">
        <v>142</v>
      </c>
      <c r="L85" s="95">
        <v>508057</v>
      </c>
      <c r="M85" s="95">
        <v>207506</v>
      </c>
      <c r="N85" s="93" t="s">
        <v>382</v>
      </c>
      <c r="O85" s="93" t="s">
        <v>382</v>
      </c>
      <c r="P85" s="93" t="s">
        <v>382</v>
      </c>
      <c r="Q85" s="95">
        <v>11</v>
      </c>
      <c r="R85" s="94" t="s">
        <v>283</v>
      </c>
      <c r="S85" s="96" t="s">
        <v>19</v>
      </c>
      <c r="T85" s="96" t="s">
        <v>64</v>
      </c>
      <c r="U85" s="94" t="s">
        <v>250</v>
      </c>
      <c r="V85" s="97">
        <v>0</v>
      </c>
      <c r="W85" s="98">
        <v>0</v>
      </c>
      <c r="X85" s="97">
        <v>0.68400000000000005</v>
      </c>
      <c r="Y85" s="96"/>
      <c r="Z85" s="96"/>
      <c r="AA85" s="94"/>
      <c r="AB85" s="97"/>
      <c r="AC85" s="98"/>
      <c r="AD85" s="97"/>
      <c r="AE85" s="96"/>
      <c r="AF85" s="96"/>
      <c r="AG85" s="94"/>
      <c r="AH85" s="97"/>
      <c r="AI85" s="98"/>
      <c r="AJ85" s="97"/>
      <c r="AK85" s="94" t="s">
        <v>250</v>
      </c>
      <c r="AL85" s="94" t="s">
        <v>256</v>
      </c>
      <c r="AM85" s="97">
        <v>0.68400000000000005</v>
      </c>
      <c r="AN85" s="97">
        <v>0.68400000000000005</v>
      </c>
      <c r="AO85" s="97">
        <v>0.72</v>
      </c>
      <c r="AP85" s="97">
        <v>0.71199999999999997</v>
      </c>
      <c r="AQ85" s="97">
        <v>0.75</v>
      </c>
      <c r="AR85" s="99">
        <v>44522</v>
      </c>
      <c r="AS85" s="100"/>
      <c r="AT85" s="97"/>
      <c r="AU85" s="97"/>
      <c r="AV85" s="97"/>
      <c r="AW85" s="97"/>
      <c r="AX85" s="99"/>
      <c r="AY85" s="99"/>
      <c r="AZ85" s="95" t="s">
        <v>250</v>
      </c>
      <c r="BA85" s="95" t="s">
        <v>250</v>
      </c>
      <c r="BB85" s="95"/>
      <c r="BC85" s="101" t="s">
        <v>250</v>
      </c>
      <c r="BD85" s="95"/>
      <c r="BE85" s="95"/>
      <c r="BF85" s="102">
        <v>44904</v>
      </c>
    </row>
    <row r="86" spans="1:58" ht="25" customHeight="1" x14ac:dyDescent="0.35">
      <c r="A86" s="91" t="s">
        <v>844</v>
      </c>
      <c r="B86" s="91"/>
      <c r="C86" s="91">
        <v>2700005765040</v>
      </c>
      <c r="D86" s="92" t="s">
        <v>845</v>
      </c>
      <c r="E86" s="92" t="s">
        <v>846</v>
      </c>
      <c r="F86" s="92"/>
      <c r="G86" s="92" t="s">
        <v>848</v>
      </c>
      <c r="H86" s="92" t="s">
        <v>847</v>
      </c>
      <c r="I86" s="92" t="s">
        <v>847</v>
      </c>
      <c r="J86" s="93" t="s">
        <v>849</v>
      </c>
      <c r="K86" s="94" t="s">
        <v>142</v>
      </c>
      <c r="L86" s="95">
        <v>456474</v>
      </c>
      <c r="M86" s="95">
        <v>274358</v>
      </c>
      <c r="N86" s="93" t="s">
        <v>375</v>
      </c>
      <c r="O86" s="93" t="s">
        <v>375</v>
      </c>
      <c r="P86" s="93" t="s">
        <v>375</v>
      </c>
      <c r="Q86" s="95" t="s">
        <v>334</v>
      </c>
      <c r="R86" s="94" t="s">
        <v>283</v>
      </c>
      <c r="S86" s="96" t="s">
        <v>153</v>
      </c>
      <c r="T86" s="96" t="s">
        <v>65</v>
      </c>
      <c r="U86" s="94" t="s">
        <v>251</v>
      </c>
      <c r="V86" s="97">
        <v>0</v>
      </c>
      <c r="W86" s="98">
        <v>0</v>
      </c>
      <c r="X86" s="97">
        <v>0.125</v>
      </c>
      <c r="Y86" s="96"/>
      <c r="Z86" s="96"/>
      <c r="AA86" s="94"/>
      <c r="AB86" s="97"/>
      <c r="AC86" s="98"/>
      <c r="AD86" s="97"/>
      <c r="AE86" s="96"/>
      <c r="AF86" s="96"/>
      <c r="AG86" s="94"/>
      <c r="AH86" s="97"/>
      <c r="AI86" s="98"/>
      <c r="AJ86" s="97"/>
      <c r="AK86" s="94" t="s">
        <v>250</v>
      </c>
      <c r="AL86" s="94" t="s">
        <v>256</v>
      </c>
      <c r="AM86" s="97">
        <v>0.125</v>
      </c>
      <c r="AN86" s="97">
        <v>0.125</v>
      </c>
      <c r="AO86" s="97">
        <v>0.13200000000000001</v>
      </c>
      <c r="AP86" s="97">
        <v>2.85</v>
      </c>
      <c r="AQ86" s="97">
        <v>3</v>
      </c>
      <c r="AR86" s="99">
        <v>44428</v>
      </c>
      <c r="AS86" s="100"/>
      <c r="AT86" s="97"/>
      <c r="AU86" s="97"/>
      <c r="AV86" s="97"/>
      <c r="AW86" s="97"/>
      <c r="AX86" s="99"/>
      <c r="AY86" s="99"/>
      <c r="AZ86" s="95" t="s">
        <v>250</v>
      </c>
      <c r="BA86" s="95" t="s">
        <v>250</v>
      </c>
      <c r="BB86" s="95"/>
      <c r="BC86" s="101" t="s">
        <v>250</v>
      </c>
      <c r="BD86" s="95"/>
      <c r="BE86" s="95"/>
      <c r="BF86" s="102">
        <v>44904</v>
      </c>
    </row>
    <row r="87" spans="1:58" ht="25" customHeight="1" x14ac:dyDescent="0.35">
      <c r="A87" s="91" t="s">
        <v>850</v>
      </c>
      <c r="B87" s="91"/>
      <c r="C87" s="91">
        <v>2700006309609</v>
      </c>
      <c r="D87" s="92" t="s">
        <v>851</v>
      </c>
      <c r="E87" s="92" t="s">
        <v>852</v>
      </c>
      <c r="F87" s="92" t="s">
        <v>853</v>
      </c>
      <c r="G87" s="92" t="s">
        <v>854</v>
      </c>
      <c r="H87" s="93" t="s">
        <v>855</v>
      </c>
      <c r="I87" s="93" t="s">
        <v>855</v>
      </c>
      <c r="J87" s="93" t="s">
        <v>856</v>
      </c>
      <c r="K87" s="94" t="s">
        <v>142</v>
      </c>
      <c r="L87" s="95">
        <v>426609</v>
      </c>
      <c r="M87" s="95">
        <v>603817</v>
      </c>
      <c r="N87" s="93" t="s">
        <v>434</v>
      </c>
      <c r="O87" s="93" t="s">
        <v>434</v>
      </c>
      <c r="P87" s="93" t="s">
        <v>434</v>
      </c>
      <c r="Q87" s="95" t="s">
        <v>334</v>
      </c>
      <c r="R87" s="94" t="s">
        <v>283</v>
      </c>
      <c r="S87" s="96" t="s">
        <v>19</v>
      </c>
      <c r="T87" s="96" t="s">
        <v>64</v>
      </c>
      <c r="U87" s="94" t="s">
        <v>250</v>
      </c>
      <c r="V87" s="97">
        <v>0</v>
      </c>
      <c r="W87" s="98">
        <v>0</v>
      </c>
      <c r="X87" s="97">
        <v>0.06</v>
      </c>
      <c r="Y87" s="96"/>
      <c r="Z87" s="96"/>
      <c r="AA87" s="94"/>
      <c r="AB87" s="97"/>
      <c r="AC87" s="98"/>
      <c r="AD87" s="97"/>
      <c r="AE87" s="96"/>
      <c r="AF87" s="96"/>
      <c r="AG87" s="94"/>
      <c r="AH87" s="97"/>
      <c r="AI87" s="98"/>
      <c r="AJ87" s="97"/>
      <c r="AK87" s="94" t="s">
        <v>250</v>
      </c>
      <c r="AL87" s="94" t="s">
        <v>256</v>
      </c>
      <c r="AM87" s="97">
        <v>0.06</v>
      </c>
      <c r="AN87" s="97">
        <v>0.06</v>
      </c>
      <c r="AO87" s="97">
        <v>6.6000000000000003E-2</v>
      </c>
      <c r="AP87" s="97">
        <v>0.28499999999999998</v>
      </c>
      <c r="AQ87" s="97">
        <v>0.3</v>
      </c>
      <c r="AR87" s="99">
        <v>44487</v>
      </c>
      <c r="AS87" s="100"/>
      <c r="AT87" s="97"/>
      <c r="AU87" s="97"/>
      <c r="AV87" s="97"/>
      <c r="AW87" s="97"/>
      <c r="AX87" s="99"/>
      <c r="AY87" s="99"/>
      <c r="AZ87" s="95" t="s">
        <v>250</v>
      </c>
      <c r="BA87" s="95" t="s">
        <v>250</v>
      </c>
      <c r="BB87" s="95"/>
      <c r="BC87" s="101" t="s">
        <v>250</v>
      </c>
      <c r="BD87" s="95"/>
      <c r="BE87" s="95"/>
      <c r="BF87" s="102">
        <v>44904</v>
      </c>
    </row>
    <row r="88" spans="1:58" ht="25" customHeight="1" x14ac:dyDescent="0.35">
      <c r="A88" s="91" t="s">
        <v>857</v>
      </c>
      <c r="B88" s="91"/>
      <c r="C88" s="91">
        <v>2700006810020</v>
      </c>
      <c r="D88" s="92" t="s">
        <v>858</v>
      </c>
      <c r="E88" s="92" t="s">
        <v>859</v>
      </c>
      <c r="F88" s="92" t="s">
        <v>860</v>
      </c>
      <c r="G88" s="92"/>
      <c r="H88" s="93" t="s">
        <v>861</v>
      </c>
      <c r="I88" s="93" t="s">
        <v>861</v>
      </c>
      <c r="J88" s="93" t="s">
        <v>862</v>
      </c>
      <c r="K88" s="94" t="s">
        <v>142</v>
      </c>
      <c r="L88" s="95">
        <v>408296</v>
      </c>
      <c r="M88" s="95">
        <v>268635</v>
      </c>
      <c r="N88" s="93" t="s">
        <v>375</v>
      </c>
      <c r="O88" s="93" t="s">
        <v>375</v>
      </c>
      <c r="P88" s="93" t="s">
        <v>375</v>
      </c>
      <c r="Q88" s="95" t="s">
        <v>334</v>
      </c>
      <c r="R88" s="94" t="s">
        <v>283</v>
      </c>
      <c r="S88" s="96" t="s">
        <v>19</v>
      </c>
      <c r="T88" s="96" t="s">
        <v>64</v>
      </c>
      <c r="U88" s="94" t="s">
        <v>250</v>
      </c>
      <c r="V88" s="97">
        <v>0</v>
      </c>
      <c r="W88" s="98">
        <v>0</v>
      </c>
      <c r="X88" s="97">
        <v>0.23100000000000001</v>
      </c>
      <c r="Y88" s="96"/>
      <c r="Z88" s="96"/>
      <c r="AA88" s="94"/>
      <c r="AB88" s="97"/>
      <c r="AC88" s="98"/>
      <c r="AD88" s="97"/>
      <c r="AE88" s="96"/>
      <c r="AF88" s="96"/>
      <c r="AG88" s="94"/>
      <c r="AH88" s="97"/>
      <c r="AI88" s="98"/>
      <c r="AJ88" s="97"/>
      <c r="AK88" s="94" t="s">
        <v>250</v>
      </c>
      <c r="AL88" s="94" t="s">
        <v>256</v>
      </c>
      <c r="AM88" s="97">
        <v>0.23100000000000001</v>
      </c>
      <c r="AN88" s="97">
        <v>0.23100000000000001</v>
      </c>
      <c r="AO88" s="97">
        <v>0.249</v>
      </c>
      <c r="AP88" s="97">
        <v>4.25</v>
      </c>
      <c r="AQ88" s="97">
        <v>4.5</v>
      </c>
      <c r="AR88" s="99">
        <v>44484</v>
      </c>
      <c r="AS88" s="100"/>
      <c r="AT88" s="97"/>
      <c r="AU88" s="97"/>
      <c r="AV88" s="97"/>
      <c r="AW88" s="97"/>
      <c r="AX88" s="99"/>
      <c r="AY88" s="99"/>
      <c r="AZ88" s="95" t="s">
        <v>250</v>
      </c>
      <c r="BA88" s="95" t="s">
        <v>250</v>
      </c>
      <c r="BB88" s="95"/>
      <c r="BC88" s="101" t="s">
        <v>250</v>
      </c>
      <c r="BD88" s="95"/>
      <c r="BE88" s="95"/>
      <c r="BF88" s="102">
        <v>44904</v>
      </c>
    </row>
    <row r="89" spans="1:58" ht="25" customHeight="1" x14ac:dyDescent="0.35">
      <c r="A89" s="91" t="s">
        <v>541</v>
      </c>
      <c r="B89" s="91"/>
      <c r="C89" s="91">
        <v>2700003788301</v>
      </c>
      <c r="D89" s="92" t="s">
        <v>863</v>
      </c>
      <c r="E89" s="92" t="s">
        <v>864</v>
      </c>
      <c r="F89" s="92" t="s">
        <v>865</v>
      </c>
      <c r="G89" s="92" t="s">
        <v>866</v>
      </c>
      <c r="H89" s="93" t="s">
        <v>867</v>
      </c>
      <c r="I89" s="93" t="s">
        <v>289</v>
      </c>
      <c r="J89" s="93" t="s">
        <v>868</v>
      </c>
      <c r="K89" s="94" t="s">
        <v>142</v>
      </c>
      <c r="L89" s="95">
        <v>532613</v>
      </c>
      <c r="M89" s="95">
        <v>119091</v>
      </c>
      <c r="N89" s="93" t="s">
        <v>382</v>
      </c>
      <c r="O89" s="93" t="s">
        <v>382</v>
      </c>
      <c r="P89" s="93" t="s">
        <v>382</v>
      </c>
      <c r="Q89" s="95" t="s">
        <v>334</v>
      </c>
      <c r="R89" s="94" t="s">
        <v>283</v>
      </c>
      <c r="S89" s="96" t="s">
        <v>19</v>
      </c>
      <c r="T89" s="96" t="s">
        <v>64</v>
      </c>
      <c r="U89" s="94" t="s">
        <v>250</v>
      </c>
      <c r="V89" s="97">
        <v>0</v>
      </c>
      <c r="W89" s="98">
        <v>0</v>
      </c>
      <c r="X89" s="97">
        <v>0.1</v>
      </c>
      <c r="Y89" s="96"/>
      <c r="Z89" s="96"/>
      <c r="AA89" s="94"/>
      <c r="AB89" s="97"/>
      <c r="AC89" s="98"/>
      <c r="AD89" s="97"/>
      <c r="AE89" s="96"/>
      <c r="AF89" s="96"/>
      <c r="AG89" s="94"/>
      <c r="AH89" s="97"/>
      <c r="AI89" s="98"/>
      <c r="AJ89" s="97"/>
      <c r="AK89" s="94" t="s">
        <v>250</v>
      </c>
      <c r="AL89" s="94" t="s">
        <v>256</v>
      </c>
      <c r="AM89" s="97">
        <v>0.1</v>
      </c>
      <c r="AN89" s="97">
        <v>0.1</v>
      </c>
      <c r="AO89" s="97">
        <v>0.14000000000000001</v>
      </c>
      <c r="AP89" s="97">
        <v>0.22</v>
      </c>
      <c r="AQ89" s="97">
        <v>0.23599999999999999</v>
      </c>
      <c r="AR89" s="99">
        <v>43892</v>
      </c>
      <c r="AS89" s="100"/>
      <c r="AT89" s="97"/>
      <c r="AU89" s="97"/>
      <c r="AV89" s="97"/>
      <c r="AW89" s="97"/>
      <c r="AX89" s="99"/>
      <c r="AY89" s="99"/>
      <c r="AZ89" s="95" t="s">
        <v>250</v>
      </c>
      <c r="BA89" s="95" t="s">
        <v>250</v>
      </c>
      <c r="BB89" s="95"/>
      <c r="BC89" s="101" t="s">
        <v>250</v>
      </c>
      <c r="BD89" s="95"/>
      <c r="BE89" s="95"/>
      <c r="BF89" s="102">
        <v>44904</v>
      </c>
    </row>
    <row r="90" spans="1:58" ht="25" customHeight="1" x14ac:dyDescent="0.35">
      <c r="A90" s="91" t="s">
        <v>869</v>
      </c>
      <c r="B90" s="91">
        <v>2700006959928</v>
      </c>
      <c r="C90" s="91">
        <v>2700005002199</v>
      </c>
      <c r="D90" s="92" t="s">
        <v>870</v>
      </c>
      <c r="E90" s="92" t="s">
        <v>871</v>
      </c>
      <c r="F90" s="92" t="s">
        <v>872</v>
      </c>
      <c r="G90" s="92" t="s">
        <v>764</v>
      </c>
      <c r="H90" s="93" t="s">
        <v>289</v>
      </c>
      <c r="I90" s="93" t="s">
        <v>289</v>
      </c>
      <c r="J90" s="93" t="s">
        <v>873</v>
      </c>
      <c r="K90" s="94" t="s">
        <v>142</v>
      </c>
      <c r="L90" s="95">
        <v>523713</v>
      </c>
      <c r="M90" s="95">
        <v>180776</v>
      </c>
      <c r="N90" s="93" t="s">
        <v>382</v>
      </c>
      <c r="O90" s="93" t="s">
        <v>382</v>
      </c>
      <c r="P90" s="93" t="s">
        <v>382</v>
      </c>
      <c r="Q90" s="95" t="s">
        <v>334</v>
      </c>
      <c r="R90" s="94" t="s">
        <v>283</v>
      </c>
      <c r="S90" s="96" t="s">
        <v>153</v>
      </c>
      <c r="T90" s="96" t="s">
        <v>65</v>
      </c>
      <c r="U90" s="94" t="s">
        <v>251</v>
      </c>
      <c r="V90" s="97">
        <v>0</v>
      </c>
      <c r="W90" s="98">
        <v>0</v>
      </c>
      <c r="X90" s="97">
        <v>0.40100000000000002</v>
      </c>
      <c r="Y90" s="96"/>
      <c r="Z90" s="96"/>
      <c r="AA90" s="94"/>
      <c r="AB90" s="97"/>
      <c r="AC90" s="98"/>
      <c r="AD90" s="97"/>
      <c r="AE90" s="96"/>
      <c r="AF90" s="96"/>
      <c r="AG90" s="94"/>
      <c r="AH90" s="97"/>
      <c r="AI90" s="98"/>
      <c r="AJ90" s="97"/>
      <c r="AK90" s="94" t="s">
        <v>250</v>
      </c>
      <c r="AL90" s="94" t="s">
        <v>256</v>
      </c>
      <c r="AM90" s="97">
        <v>0.40100000000000002</v>
      </c>
      <c r="AN90" s="97">
        <v>0.40100000000000002</v>
      </c>
      <c r="AO90" s="97">
        <v>0.42499999999999999</v>
      </c>
      <c r="AP90" s="97">
        <v>0.2</v>
      </c>
      <c r="AQ90" s="97">
        <v>0.21199999999999999</v>
      </c>
      <c r="AR90" s="99">
        <v>43727</v>
      </c>
      <c r="AS90" s="100"/>
      <c r="AT90" s="97"/>
      <c r="AU90" s="97"/>
      <c r="AV90" s="97"/>
      <c r="AW90" s="97"/>
      <c r="AX90" s="99"/>
      <c r="AY90" s="99"/>
      <c r="AZ90" s="95" t="s">
        <v>250</v>
      </c>
      <c r="BA90" s="95" t="s">
        <v>250</v>
      </c>
      <c r="BB90" s="95"/>
      <c r="BC90" s="101" t="s">
        <v>250</v>
      </c>
      <c r="BD90" s="95"/>
      <c r="BE90" s="95"/>
      <c r="BF90" s="102">
        <v>44904</v>
      </c>
    </row>
    <row r="91" spans="1:58" ht="25" customHeight="1" x14ac:dyDescent="0.35">
      <c r="A91" s="91" t="s">
        <v>874</v>
      </c>
      <c r="B91" s="91"/>
      <c r="C91" s="91">
        <v>2700005122962</v>
      </c>
      <c r="D91" s="92" t="s">
        <v>875</v>
      </c>
      <c r="E91" s="92" t="s">
        <v>876</v>
      </c>
      <c r="F91" s="92" t="s">
        <v>877</v>
      </c>
      <c r="G91" s="92" t="s">
        <v>878</v>
      </c>
      <c r="H91" s="93" t="s">
        <v>289</v>
      </c>
      <c r="I91" s="93" t="s">
        <v>289</v>
      </c>
      <c r="J91" s="93" t="s">
        <v>879</v>
      </c>
      <c r="K91" s="94" t="s">
        <v>142</v>
      </c>
      <c r="L91" s="95">
        <v>519129</v>
      </c>
      <c r="M91" s="95">
        <v>183157</v>
      </c>
      <c r="N91" s="93" t="s">
        <v>382</v>
      </c>
      <c r="O91" s="93" t="s">
        <v>382</v>
      </c>
      <c r="P91" s="93" t="s">
        <v>382</v>
      </c>
      <c r="Q91" s="95" t="s">
        <v>334</v>
      </c>
      <c r="R91" s="94" t="s">
        <v>283</v>
      </c>
      <c r="S91" s="96" t="s">
        <v>19</v>
      </c>
      <c r="T91" s="96" t="s">
        <v>64</v>
      </c>
      <c r="U91" s="94" t="s">
        <v>250</v>
      </c>
      <c r="V91" s="97">
        <v>0</v>
      </c>
      <c r="W91" s="98">
        <v>0</v>
      </c>
      <c r="X91" s="97">
        <v>0.10199999999999999</v>
      </c>
      <c r="Y91" s="96"/>
      <c r="Z91" s="96"/>
      <c r="AA91" s="94"/>
      <c r="AB91" s="97"/>
      <c r="AC91" s="98"/>
      <c r="AD91" s="97"/>
      <c r="AE91" s="96"/>
      <c r="AF91" s="96"/>
      <c r="AG91" s="94"/>
      <c r="AH91" s="97"/>
      <c r="AI91" s="98"/>
      <c r="AJ91" s="97"/>
      <c r="AK91" s="94" t="s">
        <v>250</v>
      </c>
      <c r="AL91" s="94" t="s">
        <v>256</v>
      </c>
      <c r="AM91" s="97">
        <v>0.10199999999999999</v>
      </c>
      <c r="AN91" s="97">
        <v>0.10199999999999999</v>
      </c>
      <c r="AO91" s="97">
        <v>0.108</v>
      </c>
      <c r="AP91" s="97">
        <v>0.23699999999999999</v>
      </c>
      <c r="AQ91" s="97">
        <v>0.25</v>
      </c>
      <c r="AR91" s="99">
        <v>44217</v>
      </c>
      <c r="AS91" s="100"/>
      <c r="AT91" s="97"/>
      <c r="AU91" s="97"/>
      <c r="AV91" s="97"/>
      <c r="AW91" s="97"/>
      <c r="AX91" s="99"/>
      <c r="AY91" s="99"/>
      <c r="AZ91" s="95" t="s">
        <v>250</v>
      </c>
      <c r="BA91" s="95" t="s">
        <v>250</v>
      </c>
      <c r="BB91" s="95"/>
      <c r="BC91" s="101" t="s">
        <v>250</v>
      </c>
      <c r="BD91" s="95"/>
      <c r="BE91" s="95"/>
      <c r="BF91" s="102">
        <v>44904</v>
      </c>
    </row>
    <row r="92" spans="1:58" ht="25" customHeight="1" x14ac:dyDescent="0.35">
      <c r="A92" s="91" t="s">
        <v>880</v>
      </c>
      <c r="B92" s="91"/>
      <c r="C92" s="91">
        <v>2700001459930</v>
      </c>
      <c r="D92" s="92" t="s">
        <v>881</v>
      </c>
      <c r="E92" s="92" t="s">
        <v>882</v>
      </c>
      <c r="F92" s="92" t="s">
        <v>398</v>
      </c>
      <c r="G92" s="92" t="s">
        <v>883</v>
      </c>
      <c r="H92" s="92" t="s">
        <v>399</v>
      </c>
      <c r="I92" s="92" t="s">
        <v>399</v>
      </c>
      <c r="J92" s="93" t="s">
        <v>884</v>
      </c>
      <c r="K92" s="94" t="s">
        <v>142</v>
      </c>
      <c r="L92" s="95">
        <v>380426</v>
      </c>
      <c r="M92" s="95">
        <v>397676</v>
      </c>
      <c r="N92" s="93" t="s">
        <v>455</v>
      </c>
      <c r="O92" s="93" t="s">
        <v>455</v>
      </c>
      <c r="P92" s="93" t="s">
        <v>455</v>
      </c>
      <c r="Q92" s="95" t="s">
        <v>334</v>
      </c>
      <c r="R92" s="94" t="s">
        <v>283</v>
      </c>
      <c r="S92" s="96" t="s">
        <v>19</v>
      </c>
      <c r="T92" s="96" t="s">
        <v>64</v>
      </c>
      <c r="U92" s="94" t="s">
        <v>250</v>
      </c>
      <c r="V92" s="97">
        <v>0</v>
      </c>
      <c r="W92" s="98">
        <v>0</v>
      </c>
      <c r="X92" s="97">
        <v>4.7E-2</v>
      </c>
      <c r="Y92" s="96"/>
      <c r="Z92" s="96"/>
      <c r="AA92" s="94"/>
      <c r="AB92" s="97"/>
      <c r="AC92" s="98"/>
      <c r="AD92" s="97"/>
      <c r="AE92" s="96"/>
      <c r="AF92" s="96"/>
      <c r="AG92" s="94"/>
      <c r="AH92" s="97"/>
      <c r="AI92" s="98"/>
      <c r="AJ92" s="97"/>
      <c r="AK92" s="94" t="s">
        <v>250</v>
      </c>
      <c r="AL92" s="94" t="s">
        <v>43</v>
      </c>
      <c r="AM92" s="97"/>
      <c r="AN92" s="97"/>
      <c r="AO92" s="97"/>
      <c r="AP92" s="97"/>
      <c r="AQ92" s="97"/>
      <c r="AR92" s="99"/>
      <c r="AS92" s="100">
        <v>4.7E-2</v>
      </c>
      <c r="AT92" s="100">
        <v>4.7E-2</v>
      </c>
      <c r="AU92" s="97">
        <v>0.05</v>
      </c>
      <c r="AV92" s="97">
        <v>0.23699999999999999</v>
      </c>
      <c r="AW92" s="97">
        <v>0.25</v>
      </c>
      <c r="AX92" s="99">
        <v>44903</v>
      </c>
      <c r="AY92" s="99"/>
      <c r="AZ92" s="95" t="s">
        <v>250</v>
      </c>
      <c r="BA92" s="95" t="s">
        <v>250</v>
      </c>
      <c r="BB92" s="95"/>
      <c r="BC92" s="101" t="s">
        <v>250</v>
      </c>
      <c r="BD92" s="95"/>
      <c r="BE92" s="95"/>
      <c r="BF92" s="102">
        <v>44935</v>
      </c>
    </row>
    <row r="93" spans="1:58" ht="25" customHeight="1" x14ac:dyDescent="0.35">
      <c r="A93" s="91" t="s">
        <v>888</v>
      </c>
      <c r="B93" s="91"/>
      <c r="C93" s="91">
        <v>2700002099414</v>
      </c>
      <c r="D93" s="92" t="s">
        <v>885</v>
      </c>
      <c r="E93" s="92" t="s">
        <v>886</v>
      </c>
      <c r="F93" s="92" t="s">
        <v>617</v>
      </c>
      <c r="G93" s="92"/>
      <c r="H93" s="93" t="s">
        <v>619</v>
      </c>
      <c r="I93" s="93" t="s">
        <v>618</v>
      </c>
      <c r="J93" s="93" t="s">
        <v>887</v>
      </c>
      <c r="K93" s="94" t="s">
        <v>142</v>
      </c>
      <c r="L93" s="95">
        <v>486369.09</v>
      </c>
      <c r="M93" s="95">
        <v>154681.12</v>
      </c>
      <c r="N93" s="93" t="s">
        <v>446</v>
      </c>
      <c r="O93" s="93" t="s">
        <v>446</v>
      </c>
      <c r="P93" s="93" t="s">
        <v>446</v>
      </c>
      <c r="Q93" s="95" t="s">
        <v>334</v>
      </c>
      <c r="R93" s="94" t="s">
        <v>283</v>
      </c>
      <c r="S93" s="96" t="s">
        <v>19</v>
      </c>
      <c r="T93" s="96" t="s">
        <v>64</v>
      </c>
      <c r="U93" s="94" t="s">
        <v>250</v>
      </c>
      <c r="V93" s="97">
        <v>0</v>
      </c>
      <c r="W93" s="98">
        <v>0</v>
      </c>
      <c r="X93" s="97">
        <v>8.6183999999999997E-2</v>
      </c>
      <c r="Y93" s="96"/>
      <c r="Z93" s="96"/>
      <c r="AA93" s="94"/>
      <c r="AB93" s="97"/>
      <c r="AC93" s="98"/>
      <c r="AD93" s="97"/>
      <c r="AE93" s="96"/>
      <c r="AF93" s="96"/>
      <c r="AG93" s="94"/>
      <c r="AH93" s="97"/>
      <c r="AI93" s="98"/>
      <c r="AJ93" s="97"/>
      <c r="AK93" s="94" t="s">
        <v>250</v>
      </c>
      <c r="AL93" s="94" t="s">
        <v>43</v>
      </c>
      <c r="AM93" s="97"/>
      <c r="AN93" s="97"/>
      <c r="AO93" s="97"/>
      <c r="AP93" s="97"/>
      <c r="AQ93" s="97"/>
      <c r="AR93" s="99"/>
      <c r="AS93" s="100">
        <v>8.6183999999999997E-2</v>
      </c>
      <c r="AT93" s="97">
        <v>8.6183999999999997E-2</v>
      </c>
      <c r="AU93" s="97">
        <v>9.0719999999999995E-2</v>
      </c>
      <c r="AV93" s="97">
        <v>0.53674999999999995</v>
      </c>
      <c r="AW93" s="97">
        <v>0.53674999999999995</v>
      </c>
      <c r="AX93" s="99">
        <v>44909</v>
      </c>
      <c r="AY93" s="99"/>
      <c r="AZ93" s="101" t="s">
        <v>250</v>
      </c>
      <c r="BA93" s="95" t="s">
        <v>250</v>
      </c>
      <c r="BB93" s="95"/>
      <c r="BC93" s="101" t="s">
        <v>250</v>
      </c>
      <c r="BD93" s="95"/>
      <c r="BE93" s="95"/>
      <c r="BF93" s="102">
        <v>44935</v>
      </c>
    </row>
    <row r="94" spans="1:58" ht="25" customHeight="1" x14ac:dyDescent="0.35">
      <c r="A94" s="91" t="s">
        <v>889</v>
      </c>
      <c r="B94" s="91"/>
      <c r="C94" s="91">
        <v>2700001866710</v>
      </c>
      <c r="D94" s="92" t="s">
        <v>890</v>
      </c>
      <c r="E94" s="92" t="s">
        <v>826</v>
      </c>
      <c r="F94" s="92" t="s">
        <v>891</v>
      </c>
      <c r="G94" s="92" t="s">
        <v>892</v>
      </c>
      <c r="H94" s="93" t="s">
        <v>893</v>
      </c>
      <c r="I94" s="93" t="s">
        <v>778</v>
      </c>
      <c r="J94" s="93" t="s">
        <v>894</v>
      </c>
      <c r="K94" s="94" t="s">
        <v>142</v>
      </c>
      <c r="L94" s="95">
        <v>428796.57</v>
      </c>
      <c r="M94" s="95">
        <v>434086.53</v>
      </c>
      <c r="N94" s="93" t="s">
        <v>434</v>
      </c>
      <c r="O94" s="93" t="s">
        <v>434</v>
      </c>
      <c r="P94" s="93" t="s">
        <v>434</v>
      </c>
      <c r="Q94" s="95" t="s">
        <v>334</v>
      </c>
      <c r="R94" s="94" t="s">
        <v>283</v>
      </c>
      <c r="S94" s="96" t="s">
        <v>19</v>
      </c>
      <c r="T94" s="96" t="s">
        <v>64</v>
      </c>
      <c r="U94" s="94" t="s">
        <v>250</v>
      </c>
      <c r="V94" s="97">
        <v>0</v>
      </c>
      <c r="W94" s="98">
        <v>0</v>
      </c>
      <c r="X94" s="97">
        <v>4.7E-2</v>
      </c>
      <c r="Y94" s="96"/>
      <c r="Z94" s="96"/>
      <c r="AA94" s="94"/>
      <c r="AB94" s="97"/>
      <c r="AC94" s="98"/>
      <c r="AD94" s="97"/>
      <c r="AE94" s="96"/>
      <c r="AF94" s="96"/>
      <c r="AG94" s="94"/>
      <c r="AH94" s="97"/>
      <c r="AI94" s="98"/>
      <c r="AJ94" s="97"/>
      <c r="AK94" s="94" t="s">
        <v>250</v>
      </c>
      <c r="AL94" s="94" t="s">
        <v>43</v>
      </c>
      <c r="AM94" s="97"/>
      <c r="AN94" s="97"/>
      <c r="AO94" s="97"/>
      <c r="AP94" s="97"/>
      <c r="AQ94" s="97"/>
      <c r="AR94" s="99"/>
      <c r="AS94" s="100">
        <v>4.7E-2</v>
      </c>
      <c r="AT94" s="100">
        <v>4.7E-2</v>
      </c>
      <c r="AU94" s="97">
        <v>0.05</v>
      </c>
      <c r="AV94" s="97">
        <v>0.14249999999999999</v>
      </c>
      <c r="AW94" s="97">
        <v>0.15</v>
      </c>
      <c r="AX94" s="99">
        <v>44904</v>
      </c>
      <c r="AY94" s="99"/>
      <c r="AZ94" s="101" t="s">
        <v>250</v>
      </c>
      <c r="BA94" s="95" t="s">
        <v>250</v>
      </c>
      <c r="BB94" s="95"/>
      <c r="BC94" s="101" t="s">
        <v>250</v>
      </c>
      <c r="BD94" s="95"/>
      <c r="BE94" s="95"/>
      <c r="BF94" s="102">
        <v>44935</v>
      </c>
    </row>
    <row r="95" spans="1:58" ht="25" customHeight="1" x14ac:dyDescent="0.35">
      <c r="A95" s="91" t="s">
        <v>679</v>
      </c>
      <c r="B95" s="91"/>
      <c r="C95" s="91">
        <v>2700003100178</v>
      </c>
      <c r="D95" s="92" t="s">
        <v>906</v>
      </c>
      <c r="E95" s="92" t="s">
        <v>684</v>
      </c>
      <c r="F95" s="92" t="s">
        <v>895</v>
      </c>
      <c r="G95" s="92" t="s">
        <v>896</v>
      </c>
      <c r="H95" s="93" t="s">
        <v>732</v>
      </c>
      <c r="I95" s="93" t="s">
        <v>732</v>
      </c>
      <c r="J95" s="93" t="s">
        <v>685</v>
      </c>
      <c r="K95" s="94" t="s">
        <v>142</v>
      </c>
      <c r="L95" s="95">
        <v>519228</v>
      </c>
      <c r="M95" s="95">
        <v>277094</v>
      </c>
      <c r="N95" s="93" t="s">
        <v>382</v>
      </c>
      <c r="O95" s="93" t="s">
        <v>382</v>
      </c>
      <c r="P95" s="93" t="s">
        <v>382</v>
      </c>
      <c r="Q95" s="95">
        <v>11</v>
      </c>
      <c r="R95" s="94" t="s">
        <v>283</v>
      </c>
      <c r="S95" s="96" t="s">
        <v>19</v>
      </c>
      <c r="T95" s="96" t="s">
        <v>64</v>
      </c>
      <c r="U95" s="94" t="s">
        <v>250</v>
      </c>
      <c r="V95" s="97">
        <v>0</v>
      </c>
      <c r="W95" s="98">
        <v>0</v>
      </c>
      <c r="X95" s="97">
        <v>1.9</v>
      </c>
      <c r="Y95" s="96"/>
      <c r="Z95" s="96"/>
      <c r="AA95" s="94"/>
      <c r="AB95" s="97"/>
      <c r="AC95" s="98"/>
      <c r="AD95" s="97"/>
      <c r="AE95" s="96"/>
      <c r="AF95" s="96"/>
      <c r="AG95" s="94"/>
      <c r="AH95" s="97"/>
      <c r="AI95" s="98"/>
      <c r="AJ95" s="97"/>
      <c r="AK95" s="94" t="s">
        <v>250</v>
      </c>
      <c r="AL95" s="94" t="s">
        <v>43</v>
      </c>
      <c r="AM95" s="97"/>
      <c r="AN95" s="97"/>
      <c r="AO95" s="97"/>
      <c r="AP95" s="97"/>
      <c r="AQ95" s="97"/>
      <c r="AR95" s="99"/>
      <c r="AS95" s="100">
        <v>1.9</v>
      </c>
      <c r="AT95" s="100">
        <v>1.9</v>
      </c>
      <c r="AU95" s="97">
        <v>2</v>
      </c>
      <c r="AV95" s="97">
        <v>1.9</v>
      </c>
      <c r="AW95" s="97">
        <v>2</v>
      </c>
      <c r="AX95" s="99">
        <v>44956</v>
      </c>
      <c r="AY95" s="99"/>
      <c r="AZ95" s="101" t="s">
        <v>250</v>
      </c>
      <c r="BA95" s="95" t="s">
        <v>250</v>
      </c>
      <c r="BB95" s="95"/>
      <c r="BC95" s="101" t="s">
        <v>250</v>
      </c>
      <c r="BD95" s="95"/>
      <c r="BE95" s="95"/>
      <c r="BF95" s="102">
        <v>44966</v>
      </c>
    </row>
    <row r="96" spans="1:58" ht="25" customHeight="1" x14ac:dyDescent="0.35">
      <c r="A96" s="91" t="s">
        <v>897</v>
      </c>
      <c r="B96" s="91"/>
      <c r="C96" s="91">
        <v>2700008195253</v>
      </c>
      <c r="D96" s="92" t="s">
        <v>905</v>
      </c>
      <c r="E96" s="92" t="s">
        <v>898</v>
      </c>
      <c r="F96" s="92" t="s">
        <v>899</v>
      </c>
      <c r="G96" s="92" t="s">
        <v>900</v>
      </c>
      <c r="H96" s="93" t="s">
        <v>901</v>
      </c>
      <c r="I96" s="93" t="s">
        <v>901</v>
      </c>
      <c r="J96" s="93" t="s">
        <v>902</v>
      </c>
      <c r="K96" s="94" t="s">
        <v>142</v>
      </c>
      <c r="L96" s="95">
        <v>404958</v>
      </c>
      <c r="M96" s="95">
        <v>287614</v>
      </c>
      <c r="N96" s="93" t="s">
        <v>903</v>
      </c>
      <c r="O96" s="93" t="s">
        <v>903</v>
      </c>
      <c r="P96" s="93" t="s">
        <v>903</v>
      </c>
      <c r="Q96" s="95" t="s">
        <v>334</v>
      </c>
      <c r="R96" s="94" t="s">
        <v>283</v>
      </c>
      <c r="S96" s="96" t="s">
        <v>19</v>
      </c>
      <c r="T96" s="96" t="s">
        <v>64</v>
      </c>
      <c r="U96" s="94" t="s">
        <v>250</v>
      </c>
      <c r="V96" s="97">
        <v>0</v>
      </c>
      <c r="W96" s="98">
        <v>0</v>
      </c>
      <c r="X96" s="97">
        <v>7.1999999999999995E-2</v>
      </c>
      <c r="Y96" s="96"/>
      <c r="Z96" s="96"/>
      <c r="AA96" s="94"/>
      <c r="AB96" s="97"/>
      <c r="AC96" s="98"/>
      <c r="AD96" s="97"/>
      <c r="AE96" s="96"/>
      <c r="AF96" s="96"/>
      <c r="AG96" s="94"/>
      <c r="AH96" s="97"/>
      <c r="AI96" s="98"/>
      <c r="AJ96" s="97"/>
      <c r="AK96" s="94" t="s">
        <v>250</v>
      </c>
      <c r="AL96" s="94" t="s">
        <v>256</v>
      </c>
      <c r="AM96" s="97">
        <v>7.1999999999999995E-2</v>
      </c>
      <c r="AN96" s="97">
        <v>7.1999999999999995E-2</v>
      </c>
      <c r="AO96" s="97">
        <v>7.5999999999999998E-2</v>
      </c>
      <c r="AP96" s="97">
        <v>7.6999999999999999E-2</v>
      </c>
      <c r="AQ96" s="97">
        <v>8.1000000000000003E-2</v>
      </c>
      <c r="AR96" s="99">
        <v>45120</v>
      </c>
      <c r="AS96" s="100"/>
      <c r="AT96" s="100"/>
      <c r="AU96" s="97"/>
      <c r="AV96" s="97"/>
      <c r="AW96" s="97"/>
      <c r="AX96" s="99">
        <v>44984</v>
      </c>
      <c r="AY96" s="99"/>
      <c r="AZ96" s="101" t="s">
        <v>250</v>
      </c>
      <c r="BA96" s="95" t="s">
        <v>250</v>
      </c>
      <c r="BB96" s="95"/>
      <c r="BC96" s="101" t="s">
        <v>250</v>
      </c>
      <c r="BD96" s="95"/>
      <c r="BE96" s="95"/>
      <c r="BF96" s="102">
        <v>44995</v>
      </c>
    </row>
    <row r="97" spans="1:58" ht="25" customHeight="1" x14ac:dyDescent="0.35">
      <c r="A97" s="91" t="s">
        <v>897</v>
      </c>
      <c r="B97" s="91"/>
      <c r="C97" s="91">
        <v>2700008195280</v>
      </c>
      <c r="D97" s="92" t="s">
        <v>905</v>
      </c>
      <c r="E97" s="92" t="s">
        <v>898</v>
      </c>
      <c r="F97" s="92" t="s">
        <v>904</v>
      </c>
      <c r="G97" s="92" t="s">
        <v>900</v>
      </c>
      <c r="H97" s="93" t="s">
        <v>901</v>
      </c>
      <c r="I97" s="93" t="s">
        <v>901</v>
      </c>
      <c r="J97" s="93" t="s">
        <v>902</v>
      </c>
      <c r="K97" s="94" t="s">
        <v>142</v>
      </c>
      <c r="L97" s="95">
        <v>404948</v>
      </c>
      <c r="M97" s="95">
        <v>287456</v>
      </c>
      <c r="N97" s="93" t="s">
        <v>903</v>
      </c>
      <c r="O97" s="93" t="s">
        <v>903</v>
      </c>
      <c r="P97" s="93" t="s">
        <v>903</v>
      </c>
      <c r="Q97" s="95" t="s">
        <v>334</v>
      </c>
      <c r="R97" s="94" t="s">
        <v>283</v>
      </c>
      <c r="S97" s="96" t="s">
        <v>19</v>
      </c>
      <c r="T97" s="96" t="s">
        <v>64</v>
      </c>
      <c r="U97" s="94" t="s">
        <v>250</v>
      </c>
      <c r="V97" s="97">
        <v>0</v>
      </c>
      <c r="W97" s="98">
        <v>0</v>
      </c>
      <c r="X97" s="97">
        <v>6.2E-2</v>
      </c>
      <c r="Y97" s="96"/>
      <c r="Z97" s="96"/>
      <c r="AA97" s="94"/>
      <c r="AB97" s="97"/>
      <c r="AC97" s="98"/>
      <c r="AD97" s="97"/>
      <c r="AE97" s="96"/>
      <c r="AF97" s="96"/>
      <c r="AG97" s="94"/>
      <c r="AH97" s="97"/>
      <c r="AI97" s="98"/>
      <c r="AJ97" s="97"/>
      <c r="AK97" s="94" t="s">
        <v>250</v>
      </c>
      <c r="AL97" s="94" t="s">
        <v>256</v>
      </c>
      <c r="AM97" s="97">
        <v>6.2E-2</v>
      </c>
      <c r="AN97" s="97">
        <v>6.2E-2</v>
      </c>
      <c r="AO97" s="97">
        <v>6.6000000000000003E-2</v>
      </c>
      <c r="AP97" s="97">
        <v>7.6999999999999999E-2</v>
      </c>
      <c r="AQ97" s="97">
        <v>8.1000000000000003E-2</v>
      </c>
      <c r="AR97" s="99">
        <v>45120</v>
      </c>
      <c r="AS97" s="97"/>
      <c r="AT97" s="97"/>
      <c r="AU97" s="97"/>
      <c r="AV97" s="97"/>
      <c r="AW97" s="97"/>
      <c r="AX97" s="99">
        <v>44984</v>
      </c>
      <c r="AY97" s="99"/>
      <c r="AZ97" s="101" t="s">
        <v>250</v>
      </c>
      <c r="BA97" s="95" t="s">
        <v>250</v>
      </c>
      <c r="BB97" s="95"/>
      <c r="BC97" s="101" t="s">
        <v>250</v>
      </c>
      <c r="BD97" s="95"/>
      <c r="BE97" s="95"/>
      <c r="BF97" s="102">
        <v>44995</v>
      </c>
    </row>
    <row r="98" spans="1:58" ht="25" customHeight="1" x14ac:dyDescent="0.35">
      <c r="A98" s="91" t="s">
        <v>907</v>
      </c>
      <c r="B98" s="91"/>
      <c r="C98" s="91">
        <v>2700007877373</v>
      </c>
      <c r="D98" s="92" t="s">
        <v>908</v>
      </c>
      <c r="E98" s="92" t="s">
        <v>909</v>
      </c>
      <c r="F98" s="92" t="s">
        <v>910</v>
      </c>
      <c r="G98" s="92" t="s">
        <v>911</v>
      </c>
      <c r="H98" s="93" t="s">
        <v>912</v>
      </c>
      <c r="I98" s="93" t="s">
        <v>912</v>
      </c>
      <c r="J98" s="93" t="s">
        <v>913</v>
      </c>
      <c r="K98" s="94" t="s">
        <v>142</v>
      </c>
      <c r="L98" s="95">
        <v>447117</v>
      </c>
      <c r="M98" s="95">
        <v>357148</v>
      </c>
      <c r="N98" s="93" t="s">
        <v>446</v>
      </c>
      <c r="O98" s="93" t="s">
        <v>446</v>
      </c>
      <c r="P98" s="93" t="s">
        <v>446</v>
      </c>
      <c r="Q98" s="95" t="s">
        <v>334</v>
      </c>
      <c r="R98" s="94" t="s">
        <v>283</v>
      </c>
      <c r="S98" s="96" t="s">
        <v>19</v>
      </c>
      <c r="T98" s="96" t="s">
        <v>64</v>
      </c>
      <c r="U98" s="94" t="s">
        <v>250</v>
      </c>
      <c r="V98" s="97">
        <v>0</v>
      </c>
      <c r="W98" s="98">
        <v>0</v>
      </c>
      <c r="X98" s="97">
        <v>9.5000000000000001E-2</v>
      </c>
      <c r="Y98" s="96"/>
      <c r="Z98" s="96"/>
      <c r="AA98" s="94"/>
      <c r="AB98" s="97"/>
      <c r="AC98" s="98"/>
      <c r="AD98" s="97"/>
      <c r="AE98" s="96"/>
      <c r="AF98" s="96"/>
      <c r="AG98" s="94"/>
      <c r="AH98" s="97"/>
      <c r="AI98" s="98"/>
      <c r="AJ98" s="97"/>
      <c r="AK98" s="94" t="s">
        <v>250</v>
      </c>
      <c r="AL98" s="94" t="s">
        <v>256</v>
      </c>
      <c r="AM98" s="97">
        <v>9.5000000000000001E-2</v>
      </c>
      <c r="AN98" s="97">
        <v>9.5000000000000001E-2</v>
      </c>
      <c r="AO98" s="97">
        <v>0.1</v>
      </c>
      <c r="AP98" s="97">
        <v>0.14299999999999999</v>
      </c>
      <c r="AQ98" s="97">
        <v>0.15</v>
      </c>
      <c r="AR98" s="99">
        <v>45022</v>
      </c>
      <c r="AS98" s="97"/>
      <c r="AT98" s="97"/>
      <c r="AU98" s="97"/>
      <c r="AV98" s="97"/>
      <c r="AW98" s="97"/>
      <c r="AX98" s="99">
        <v>44993</v>
      </c>
      <c r="AY98" s="99"/>
      <c r="AZ98" s="101" t="s">
        <v>250</v>
      </c>
      <c r="BA98" s="95" t="s">
        <v>250</v>
      </c>
      <c r="BB98" s="95"/>
      <c r="BC98" s="101" t="s">
        <v>250</v>
      </c>
      <c r="BD98" s="95"/>
      <c r="BE98" s="95"/>
      <c r="BF98" s="102">
        <v>45022</v>
      </c>
    </row>
    <row r="99" spans="1:58" ht="25" customHeight="1" x14ac:dyDescent="0.35">
      <c r="A99" s="91" t="s">
        <v>914</v>
      </c>
      <c r="B99" s="91"/>
      <c r="C99" s="91">
        <v>2700001105884</v>
      </c>
      <c r="D99" s="92" t="s">
        <v>915</v>
      </c>
      <c r="E99" s="92" t="s">
        <v>916</v>
      </c>
      <c r="F99" s="92" t="s">
        <v>917</v>
      </c>
      <c r="G99" s="92" t="s">
        <v>918</v>
      </c>
      <c r="H99" s="92" t="s">
        <v>917</v>
      </c>
      <c r="I99" s="92" t="s">
        <v>917</v>
      </c>
      <c r="J99" s="93" t="s">
        <v>919</v>
      </c>
      <c r="K99" s="94" t="s">
        <v>142</v>
      </c>
      <c r="L99" s="95">
        <v>490129</v>
      </c>
      <c r="M99" s="95">
        <v>407899</v>
      </c>
      <c r="N99" s="93" t="s">
        <v>920</v>
      </c>
      <c r="O99" s="93" t="s">
        <v>920</v>
      </c>
      <c r="P99" s="93" t="s">
        <v>920</v>
      </c>
      <c r="Q99" s="95" t="s">
        <v>334</v>
      </c>
      <c r="R99" s="94" t="s">
        <v>283</v>
      </c>
      <c r="S99" s="96" t="s">
        <v>19</v>
      </c>
      <c r="T99" s="96" t="s">
        <v>64</v>
      </c>
      <c r="U99" s="94" t="s">
        <v>250</v>
      </c>
      <c r="V99" s="97">
        <v>0</v>
      </c>
      <c r="W99" s="98">
        <v>0</v>
      </c>
      <c r="X99" s="97">
        <v>0.18</v>
      </c>
      <c r="Y99" s="96"/>
      <c r="Z99" s="96"/>
      <c r="AA99" s="94"/>
      <c r="AB99" s="97"/>
      <c r="AC99" s="98"/>
      <c r="AD99" s="97"/>
      <c r="AE99" s="96"/>
      <c r="AF99" s="96"/>
      <c r="AG99" s="94"/>
      <c r="AH99" s="97"/>
      <c r="AI99" s="98"/>
      <c r="AJ99" s="97"/>
      <c r="AK99" s="94" t="s">
        <v>250</v>
      </c>
      <c r="AL99" s="94" t="s">
        <v>43</v>
      </c>
      <c r="AM99" s="97"/>
      <c r="AN99" s="97"/>
      <c r="AO99" s="97"/>
      <c r="AP99" s="97"/>
      <c r="AQ99" s="97"/>
      <c r="AR99" s="99"/>
      <c r="AS99" s="97">
        <v>0.18</v>
      </c>
      <c r="AT99" s="97">
        <v>0.18</v>
      </c>
      <c r="AU99" s="97">
        <v>0.19</v>
      </c>
      <c r="AV99" s="97">
        <v>0.76</v>
      </c>
      <c r="AW99" s="97">
        <v>0.8</v>
      </c>
      <c r="AX99" s="99">
        <v>45000</v>
      </c>
      <c r="AY99" s="99"/>
      <c r="AZ99" s="101" t="s">
        <v>250</v>
      </c>
      <c r="BA99" s="95" t="s">
        <v>250</v>
      </c>
      <c r="BB99" s="95"/>
      <c r="BC99" s="101" t="s">
        <v>250</v>
      </c>
      <c r="BD99" s="95"/>
      <c r="BE99" s="95"/>
      <c r="BF99" s="102">
        <v>45022</v>
      </c>
    </row>
    <row r="100" spans="1:58" ht="25" customHeight="1" x14ac:dyDescent="0.35">
      <c r="A100" s="91" t="s">
        <v>921</v>
      </c>
      <c r="B100" s="91"/>
      <c r="C100" s="91"/>
      <c r="D100" s="92" t="s">
        <v>922</v>
      </c>
      <c r="E100" s="92" t="s">
        <v>923</v>
      </c>
      <c r="F100" s="92" t="s">
        <v>924</v>
      </c>
      <c r="G100" s="92"/>
      <c r="H100" s="93" t="s">
        <v>925</v>
      </c>
      <c r="I100" s="93" t="s">
        <v>925</v>
      </c>
      <c r="J100" s="93" t="s">
        <v>926</v>
      </c>
      <c r="K100" s="94" t="s">
        <v>142</v>
      </c>
      <c r="L100" s="95">
        <v>537742</v>
      </c>
      <c r="M100" s="95">
        <v>186349</v>
      </c>
      <c r="N100" s="93" t="s">
        <v>382</v>
      </c>
      <c r="O100" s="93" t="s">
        <v>382</v>
      </c>
      <c r="P100" s="93" t="s">
        <v>382</v>
      </c>
      <c r="Q100" s="95" t="s">
        <v>334</v>
      </c>
      <c r="R100" s="94" t="s">
        <v>283</v>
      </c>
      <c r="S100" s="96" t="s">
        <v>19</v>
      </c>
      <c r="T100" s="96" t="s">
        <v>65</v>
      </c>
      <c r="U100" s="94" t="s">
        <v>251</v>
      </c>
      <c r="V100" s="97">
        <v>0</v>
      </c>
      <c r="W100" s="98">
        <v>0</v>
      </c>
      <c r="X100" s="97">
        <v>0.56399999999999995</v>
      </c>
      <c r="Y100" s="96"/>
      <c r="Z100" s="96"/>
      <c r="AA100" s="94"/>
      <c r="AB100" s="97"/>
      <c r="AC100" s="98"/>
      <c r="AD100" s="97"/>
      <c r="AE100" s="96"/>
      <c r="AF100" s="96"/>
      <c r="AG100" s="94"/>
      <c r="AH100" s="97"/>
      <c r="AI100" s="98"/>
      <c r="AJ100" s="97"/>
      <c r="AK100" s="94" t="s">
        <v>250</v>
      </c>
      <c r="AL100" s="94" t="s">
        <v>43</v>
      </c>
      <c r="AM100" s="97"/>
      <c r="AN100" s="97"/>
      <c r="AO100" s="97"/>
      <c r="AP100" s="97"/>
      <c r="AQ100" s="97"/>
      <c r="AR100" s="99"/>
      <c r="AS100" s="100">
        <v>0.56399999999999995</v>
      </c>
      <c r="AT100" s="100">
        <v>0.56399999999999995</v>
      </c>
      <c r="AU100" s="97">
        <v>0.59399999999999997</v>
      </c>
      <c r="AV100" s="97"/>
      <c r="AW100" s="97"/>
      <c r="AX100" s="99">
        <v>44994</v>
      </c>
      <c r="AY100" s="99"/>
      <c r="AZ100" s="101" t="s">
        <v>250</v>
      </c>
      <c r="BA100" s="95" t="s">
        <v>250</v>
      </c>
      <c r="BB100" s="95"/>
      <c r="BC100" s="101" t="s">
        <v>250</v>
      </c>
      <c r="BD100" s="95"/>
      <c r="BE100" s="95"/>
      <c r="BF100" s="102">
        <v>45061</v>
      </c>
    </row>
    <row r="101" spans="1:58" ht="25" customHeight="1" x14ac:dyDescent="0.35">
      <c r="A101" s="91" t="s">
        <v>927</v>
      </c>
      <c r="B101" s="91"/>
      <c r="C101" s="91">
        <v>2700007681386</v>
      </c>
      <c r="D101" s="92" t="s">
        <v>928</v>
      </c>
      <c r="E101" s="92" t="s">
        <v>929</v>
      </c>
      <c r="F101" s="92"/>
      <c r="G101" s="92"/>
      <c r="H101" s="93" t="s">
        <v>399</v>
      </c>
      <c r="I101" s="93" t="s">
        <v>399</v>
      </c>
      <c r="J101" s="93" t="s">
        <v>930</v>
      </c>
      <c r="K101" s="94" t="s">
        <v>142</v>
      </c>
      <c r="L101" s="95">
        <v>384947</v>
      </c>
      <c r="M101" s="95">
        <v>398762</v>
      </c>
      <c r="N101" s="93" t="s">
        <v>455</v>
      </c>
      <c r="O101" s="93" t="s">
        <v>455</v>
      </c>
      <c r="P101" s="93" t="s">
        <v>455</v>
      </c>
      <c r="Q101" s="95" t="s">
        <v>334</v>
      </c>
      <c r="R101" s="94" t="s">
        <v>283</v>
      </c>
      <c r="S101" s="96" t="s">
        <v>19</v>
      </c>
      <c r="T101" s="96" t="s">
        <v>64</v>
      </c>
      <c r="U101" s="94" t="s">
        <v>250</v>
      </c>
      <c r="V101" s="97">
        <v>0</v>
      </c>
      <c r="W101" s="98">
        <v>0</v>
      </c>
      <c r="X101" s="97">
        <v>0.14599999999999999</v>
      </c>
      <c r="Y101" s="96"/>
      <c r="Z101" s="96"/>
      <c r="AA101" s="94"/>
      <c r="AB101" s="97"/>
      <c r="AC101" s="98"/>
      <c r="AD101" s="97"/>
      <c r="AE101" s="96"/>
      <c r="AF101" s="96"/>
      <c r="AG101" s="94"/>
      <c r="AH101" s="97"/>
      <c r="AI101" s="98"/>
      <c r="AJ101" s="97"/>
      <c r="AK101" s="94" t="s">
        <v>250</v>
      </c>
      <c r="AL101" s="94" t="s">
        <v>256</v>
      </c>
      <c r="AM101" s="97">
        <v>0.14599999999999999</v>
      </c>
      <c r="AN101" s="97">
        <v>0.14599999999999999</v>
      </c>
      <c r="AO101" s="97">
        <v>0.154</v>
      </c>
      <c r="AP101" s="97">
        <v>0.76</v>
      </c>
      <c r="AQ101" s="97">
        <v>0.8</v>
      </c>
      <c r="AR101" s="99">
        <v>45072</v>
      </c>
      <c r="AS101" s="100"/>
      <c r="AT101" s="100"/>
      <c r="AU101" s="97"/>
      <c r="AV101" s="97"/>
      <c r="AW101" s="97"/>
      <c r="AX101" s="99">
        <v>45008</v>
      </c>
      <c r="AY101" s="99"/>
      <c r="AZ101" s="101" t="s">
        <v>250</v>
      </c>
      <c r="BA101" s="95" t="s">
        <v>250</v>
      </c>
      <c r="BB101" s="95"/>
      <c r="BC101" s="101" t="s">
        <v>250</v>
      </c>
      <c r="BD101" s="95"/>
      <c r="BE101" s="95"/>
      <c r="BF101" s="102">
        <v>45061</v>
      </c>
    </row>
    <row r="102" spans="1:58" ht="25" customHeight="1" x14ac:dyDescent="0.35">
      <c r="A102" s="91" t="s">
        <v>931</v>
      </c>
      <c r="B102" s="91"/>
      <c r="C102" s="91">
        <v>2700008396640</v>
      </c>
      <c r="D102" s="92" t="s">
        <v>932</v>
      </c>
      <c r="E102" s="92" t="s">
        <v>933</v>
      </c>
      <c r="F102" s="92" t="s">
        <v>934</v>
      </c>
      <c r="G102" s="92" t="s">
        <v>935</v>
      </c>
      <c r="H102" s="93" t="s">
        <v>936</v>
      </c>
      <c r="I102" s="93" t="s">
        <v>936</v>
      </c>
      <c r="J102" s="93" t="s">
        <v>937</v>
      </c>
      <c r="K102" s="94" t="s">
        <v>142</v>
      </c>
      <c r="L102" s="95">
        <v>448055</v>
      </c>
      <c r="M102" s="95">
        <v>186559</v>
      </c>
      <c r="N102" s="93" t="s">
        <v>434</v>
      </c>
      <c r="O102" s="93" t="s">
        <v>434</v>
      </c>
      <c r="P102" s="93" t="s">
        <v>434</v>
      </c>
      <c r="Q102" s="95" t="s">
        <v>334</v>
      </c>
      <c r="R102" s="94" t="s">
        <v>283</v>
      </c>
      <c r="S102" s="96" t="s">
        <v>19</v>
      </c>
      <c r="T102" s="96" t="s">
        <v>64</v>
      </c>
      <c r="U102" s="94" t="s">
        <v>250</v>
      </c>
      <c r="V102" s="97">
        <v>0</v>
      </c>
      <c r="W102" s="98">
        <v>0</v>
      </c>
      <c r="X102" s="97">
        <v>7.5999999999999998E-2</v>
      </c>
      <c r="Y102" s="96"/>
      <c r="Z102" s="96"/>
      <c r="AA102" s="94"/>
      <c r="AB102" s="97"/>
      <c r="AC102" s="98"/>
      <c r="AD102" s="97"/>
      <c r="AE102" s="96"/>
      <c r="AF102" s="96"/>
      <c r="AG102" s="94"/>
      <c r="AH102" s="97"/>
      <c r="AI102" s="98"/>
      <c r="AJ102" s="97"/>
      <c r="AK102" s="94" t="s">
        <v>250</v>
      </c>
      <c r="AL102" s="94" t="s">
        <v>43</v>
      </c>
      <c r="AM102" s="97"/>
      <c r="AN102" s="97"/>
      <c r="AO102" s="97"/>
      <c r="AP102" s="97"/>
      <c r="AQ102" s="97"/>
      <c r="AR102" s="99"/>
      <c r="AS102" s="97">
        <v>7.5999999999999998E-2</v>
      </c>
      <c r="AT102" s="97">
        <v>7.5999999999999998E-2</v>
      </c>
      <c r="AU102" s="97">
        <v>0.08</v>
      </c>
      <c r="AV102" s="97">
        <v>0.20599999999999999</v>
      </c>
      <c r="AW102" s="97">
        <v>0.217</v>
      </c>
      <c r="AX102" s="99">
        <v>44980</v>
      </c>
      <c r="AY102" s="99"/>
      <c r="AZ102" s="101" t="s">
        <v>250</v>
      </c>
      <c r="BA102" s="95" t="s">
        <v>250</v>
      </c>
      <c r="BB102" s="95"/>
      <c r="BC102" s="101" t="s">
        <v>250</v>
      </c>
      <c r="BD102" s="95"/>
      <c r="BE102" s="95"/>
      <c r="BF102" s="102">
        <v>45061</v>
      </c>
    </row>
    <row r="103" spans="1:58" ht="25" customHeight="1" x14ac:dyDescent="0.35">
      <c r="A103" s="91" t="s">
        <v>938</v>
      </c>
      <c r="B103" s="91"/>
      <c r="C103" s="91">
        <v>2700006148614</v>
      </c>
      <c r="D103" s="92" t="s">
        <v>939</v>
      </c>
      <c r="E103" s="92" t="s">
        <v>940</v>
      </c>
      <c r="F103" s="92" t="s">
        <v>941</v>
      </c>
      <c r="G103" s="92" t="s">
        <v>942</v>
      </c>
      <c r="H103" s="92" t="s">
        <v>942</v>
      </c>
      <c r="I103" s="92" t="s">
        <v>942</v>
      </c>
      <c r="J103" s="93" t="s">
        <v>943</v>
      </c>
      <c r="K103" s="94" t="s">
        <v>142</v>
      </c>
      <c r="L103" s="95">
        <v>509918</v>
      </c>
      <c r="M103" s="95">
        <v>429035</v>
      </c>
      <c r="N103" s="93" t="s">
        <v>434</v>
      </c>
      <c r="O103" s="93" t="s">
        <v>434</v>
      </c>
      <c r="P103" s="93" t="s">
        <v>434</v>
      </c>
      <c r="Q103" s="95" t="s">
        <v>334</v>
      </c>
      <c r="R103" s="94" t="s">
        <v>283</v>
      </c>
      <c r="S103" s="96" t="s">
        <v>19</v>
      </c>
      <c r="T103" s="96" t="s">
        <v>64</v>
      </c>
      <c r="U103" s="94" t="s">
        <v>250</v>
      </c>
      <c r="V103" s="97">
        <v>0</v>
      </c>
      <c r="W103" s="98">
        <v>0</v>
      </c>
      <c r="X103" s="97">
        <v>4.7E-2</v>
      </c>
      <c r="Y103" s="96"/>
      <c r="Z103" s="96"/>
      <c r="AA103" s="94"/>
      <c r="AB103" s="97"/>
      <c r="AC103" s="98"/>
      <c r="AD103" s="97"/>
      <c r="AE103" s="96"/>
      <c r="AF103" s="96"/>
      <c r="AG103" s="94"/>
      <c r="AH103" s="97"/>
      <c r="AI103" s="98"/>
      <c r="AJ103" s="97"/>
      <c r="AK103" s="94" t="s">
        <v>250</v>
      </c>
      <c r="AL103" s="94" t="s">
        <v>43</v>
      </c>
      <c r="AM103" s="97"/>
      <c r="AN103" s="97"/>
      <c r="AO103" s="97"/>
      <c r="AP103" s="97"/>
      <c r="AQ103" s="97"/>
      <c r="AR103" s="99"/>
      <c r="AS103" s="100">
        <v>4.7E-2</v>
      </c>
      <c r="AT103" s="100">
        <v>4.7E-2</v>
      </c>
      <c r="AU103" s="97">
        <v>0.05</v>
      </c>
      <c r="AV103" s="97">
        <v>0.115</v>
      </c>
      <c r="AW103" s="97">
        <v>0.14000000000000001</v>
      </c>
      <c r="AX103" s="99">
        <v>44979</v>
      </c>
      <c r="AY103" s="99"/>
      <c r="AZ103" s="101" t="s">
        <v>250</v>
      </c>
      <c r="BA103" s="95" t="s">
        <v>250</v>
      </c>
      <c r="BB103" s="95"/>
      <c r="BC103" s="101" t="s">
        <v>250</v>
      </c>
      <c r="BD103" s="95"/>
      <c r="BE103" s="95"/>
      <c r="BF103" s="102">
        <v>45061</v>
      </c>
    </row>
    <row r="104" spans="1:58" ht="25" customHeight="1" x14ac:dyDescent="0.35">
      <c r="A104" s="91" t="s">
        <v>944</v>
      </c>
      <c r="B104" s="91"/>
      <c r="C104" s="91">
        <v>2700006520270</v>
      </c>
      <c r="D104" s="92" t="s">
        <v>945</v>
      </c>
      <c r="E104" s="92" t="s">
        <v>946</v>
      </c>
      <c r="F104" s="92" t="s">
        <v>947</v>
      </c>
      <c r="G104" s="92" t="s">
        <v>948</v>
      </c>
      <c r="H104" s="92" t="s">
        <v>948</v>
      </c>
      <c r="I104" s="92" t="s">
        <v>948</v>
      </c>
      <c r="J104" s="93" t="s">
        <v>949</v>
      </c>
      <c r="K104" s="94" t="s">
        <v>142</v>
      </c>
      <c r="L104" s="95">
        <v>550033</v>
      </c>
      <c r="M104" s="95">
        <v>182889</v>
      </c>
      <c r="N104" s="93" t="s">
        <v>382</v>
      </c>
      <c r="O104" s="93" t="s">
        <v>382</v>
      </c>
      <c r="P104" s="93" t="s">
        <v>382</v>
      </c>
      <c r="Q104" s="95" t="s">
        <v>334</v>
      </c>
      <c r="R104" s="94" t="s">
        <v>283</v>
      </c>
      <c r="S104" s="96" t="s">
        <v>19</v>
      </c>
      <c r="T104" s="96" t="s">
        <v>64</v>
      </c>
      <c r="U104" s="94" t="s">
        <v>250</v>
      </c>
      <c r="V104" s="97">
        <v>0</v>
      </c>
      <c r="W104" s="98">
        <v>0</v>
      </c>
      <c r="X104" s="97">
        <v>4.8000000000000001E-2</v>
      </c>
      <c r="Y104" s="96"/>
      <c r="Z104" s="96"/>
      <c r="AA104" s="94"/>
      <c r="AB104" s="97"/>
      <c r="AC104" s="98"/>
      <c r="AD104" s="97"/>
      <c r="AE104" s="96"/>
      <c r="AF104" s="96"/>
      <c r="AG104" s="94"/>
      <c r="AH104" s="97"/>
      <c r="AI104" s="98"/>
      <c r="AJ104" s="97"/>
      <c r="AK104" s="94" t="s">
        <v>250</v>
      </c>
      <c r="AL104" s="94" t="s">
        <v>43</v>
      </c>
      <c r="AM104" s="97"/>
      <c r="AN104" s="97"/>
      <c r="AO104" s="97"/>
      <c r="AP104" s="97"/>
      <c r="AQ104" s="97"/>
      <c r="AR104" s="99"/>
      <c r="AS104" s="97">
        <v>4.8000000000000001E-2</v>
      </c>
      <c r="AT104" s="97">
        <v>4.8000000000000001E-2</v>
      </c>
      <c r="AU104" s="97">
        <v>5.0999999999999997E-2</v>
      </c>
      <c r="AV104" s="97">
        <v>1.4E-2</v>
      </c>
      <c r="AW104" s="97">
        <v>0.129</v>
      </c>
      <c r="AX104" s="99">
        <v>44998</v>
      </c>
      <c r="AY104" s="99"/>
      <c r="AZ104" s="101" t="s">
        <v>250</v>
      </c>
      <c r="BA104" s="95" t="s">
        <v>250</v>
      </c>
      <c r="BB104" s="95"/>
      <c r="BC104" s="101" t="s">
        <v>250</v>
      </c>
      <c r="BD104" s="95"/>
      <c r="BE104" s="95"/>
      <c r="BF104" s="102">
        <v>45061</v>
      </c>
    </row>
    <row r="105" spans="1:58" ht="25" customHeight="1" x14ac:dyDescent="0.35">
      <c r="A105" s="91" t="s">
        <v>950</v>
      </c>
      <c r="B105" s="91"/>
      <c r="C105" s="91">
        <v>2700002397903</v>
      </c>
      <c r="D105" s="92" t="s">
        <v>951</v>
      </c>
      <c r="E105" s="92" t="s">
        <v>952</v>
      </c>
      <c r="F105" s="92" t="s">
        <v>953</v>
      </c>
      <c r="G105" s="92" t="s">
        <v>954</v>
      </c>
      <c r="H105" s="93" t="s">
        <v>912</v>
      </c>
      <c r="I105" s="93" t="s">
        <v>394</v>
      </c>
      <c r="J105" s="93" t="s">
        <v>955</v>
      </c>
      <c r="K105" s="94" t="s">
        <v>142</v>
      </c>
      <c r="L105" s="95">
        <v>459496</v>
      </c>
      <c r="M105" s="95">
        <v>344780</v>
      </c>
      <c r="N105" s="93" t="s">
        <v>903</v>
      </c>
      <c r="O105" s="93" t="s">
        <v>903</v>
      </c>
      <c r="P105" s="93" t="s">
        <v>903</v>
      </c>
      <c r="Q105" s="95" t="s">
        <v>334</v>
      </c>
      <c r="R105" s="94" t="s">
        <v>283</v>
      </c>
      <c r="S105" s="96" t="s">
        <v>19</v>
      </c>
      <c r="T105" s="96" t="s">
        <v>64</v>
      </c>
      <c r="U105" s="94" t="s">
        <v>250</v>
      </c>
      <c r="V105" s="97">
        <v>0</v>
      </c>
      <c r="W105" s="98">
        <v>0</v>
      </c>
      <c r="X105" s="97">
        <v>0.13900000000000001</v>
      </c>
      <c r="Y105" s="96"/>
      <c r="Z105" s="96"/>
      <c r="AA105" s="94"/>
      <c r="AB105" s="97"/>
      <c r="AC105" s="98"/>
      <c r="AD105" s="97"/>
      <c r="AE105" s="96"/>
      <c r="AF105" s="96"/>
      <c r="AG105" s="94"/>
      <c r="AH105" s="97"/>
      <c r="AI105" s="98"/>
      <c r="AJ105" s="97"/>
      <c r="AK105" s="94" t="s">
        <v>250</v>
      </c>
      <c r="AL105" s="94" t="s">
        <v>43</v>
      </c>
      <c r="AM105" s="97"/>
      <c r="AN105" s="97"/>
      <c r="AO105" s="97"/>
      <c r="AP105" s="97"/>
      <c r="AQ105" s="97"/>
      <c r="AR105" s="99"/>
      <c r="AS105" s="100">
        <f>0.146*0.95</f>
        <v>0.13869999999999999</v>
      </c>
      <c r="AT105" s="97">
        <f>0.146*0.95</f>
        <v>0.13869999999999999</v>
      </c>
      <c r="AU105" s="97">
        <v>0.14599999999999999</v>
      </c>
      <c r="AV105" s="97">
        <f>0.8*0.95</f>
        <v>0.76</v>
      </c>
      <c r="AW105" s="97">
        <v>0.8</v>
      </c>
      <c r="AX105" s="99">
        <v>45113</v>
      </c>
      <c r="AY105" s="99"/>
      <c r="AZ105" s="101" t="s">
        <v>250</v>
      </c>
      <c r="BA105" s="95" t="s">
        <v>250</v>
      </c>
      <c r="BB105" s="95"/>
      <c r="BC105" s="101" t="s">
        <v>250</v>
      </c>
      <c r="BD105" s="95"/>
      <c r="BE105" s="95"/>
      <c r="BF105" s="102">
        <v>45119</v>
      </c>
    </row>
    <row r="106" spans="1:58" ht="25" customHeight="1" x14ac:dyDescent="0.35">
      <c r="A106" s="91" t="s">
        <v>956</v>
      </c>
      <c r="B106" s="91"/>
      <c r="C106" s="91">
        <v>2700006976320</v>
      </c>
      <c r="D106" s="92" t="s">
        <v>957</v>
      </c>
      <c r="E106" s="92" t="s">
        <v>958</v>
      </c>
      <c r="F106" s="92" t="s">
        <v>959</v>
      </c>
      <c r="G106" s="92" t="s">
        <v>960</v>
      </c>
      <c r="H106" s="93" t="s">
        <v>289</v>
      </c>
      <c r="I106" s="93" t="s">
        <v>289</v>
      </c>
      <c r="J106" s="93" t="s">
        <v>961</v>
      </c>
      <c r="K106" s="94" t="s">
        <v>142</v>
      </c>
      <c r="L106" s="95">
        <v>533338</v>
      </c>
      <c r="M106" s="95">
        <v>182129</v>
      </c>
      <c r="N106" s="93" t="s">
        <v>382</v>
      </c>
      <c r="O106" s="93" t="s">
        <v>382</v>
      </c>
      <c r="P106" s="93" t="s">
        <v>382</v>
      </c>
      <c r="Q106" s="95" t="s">
        <v>334</v>
      </c>
      <c r="R106" s="94" t="s">
        <v>283</v>
      </c>
      <c r="S106" s="96" t="s">
        <v>153</v>
      </c>
      <c r="T106" s="96" t="s">
        <v>65</v>
      </c>
      <c r="U106" s="94" t="s">
        <v>251</v>
      </c>
      <c r="V106" s="97">
        <v>0</v>
      </c>
      <c r="W106" s="98">
        <v>0</v>
      </c>
      <c r="X106" s="97">
        <v>0.11600000000000001</v>
      </c>
      <c r="Y106" s="96"/>
      <c r="Z106" s="96"/>
      <c r="AA106" s="94"/>
      <c r="AB106" s="97"/>
      <c r="AC106" s="98"/>
      <c r="AD106" s="97"/>
      <c r="AE106" s="96"/>
      <c r="AF106" s="96"/>
      <c r="AG106" s="94"/>
      <c r="AH106" s="97"/>
      <c r="AI106" s="98"/>
      <c r="AJ106" s="97"/>
      <c r="AK106" s="94" t="s">
        <v>250</v>
      </c>
      <c r="AL106" s="94" t="s">
        <v>43</v>
      </c>
      <c r="AM106" s="97"/>
      <c r="AN106" s="97"/>
      <c r="AO106" s="97"/>
      <c r="AP106" s="97"/>
      <c r="AQ106" s="97"/>
      <c r="AR106" s="99"/>
      <c r="AS106" s="100">
        <v>0.11600000000000001</v>
      </c>
      <c r="AT106" s="97">
        <f>0.122*0.95</f>
        <v>0.11589999999999999</v>
      </c>
      <c r="AU106" s="97">
        <v>0.122</v>
      </c>
      <c r="AV106" s="97">
        <v>0.95</v>
      </c>
      <c r="AW106" s="97">
        <v>1</v>
      </c>
      <c r="AX106" s="99">
        <v>45085</v>
      </c>
      <c r="AY106" s="99"/>
      <c r="AZ106" s="101" t="s">
        <v>250</v>
      </c>
      <c r="BA106" s="95" t="s">
        <v>250</v>
      </c>
      <c r="BB106" s="95"/>
      <c r="BC106" s="101" t="s">
        <v>250</v>
      </c>
      <c r="BD106" s="95"/>
      <c r="BE106" s="95"/>
      <c r="BF106" s="102">
        <v>45119</v>
      </c>
    </row>
    <row r="107" spans="1:58" ht="25" customHeight="1" x14ac:dyDescent="0.35">
      <c r="A107" s="91" t="s">
        <v>962</v>
      </c>
      <c r="B107" s="91"/>
      <c r="C107" s="91">
        <v>2700007646284</v>
      </c>
      <c r="D107" s="92" t="s">
        <v>963</v>
      </c>
      <c r="E107" s="92" t="s">
        <v>966</v>
      </c>
      <c r="F107" s="92" t="s">
        <v>763</v>
      </c>
      <c r="G107" s="92" t="s">
        <v>964</v>
      </c>
      <c r="H107" s="93" t="s">
        <v>965</v>
      </c>
      <c r="I107" s="93" t="s">
        <v>895</v>
      </c>
      <c r="J107" s="93" t="s">
        <v>970</v>
      </c>
      <c r="K107" s="94" t="s">
        <v>142</v>
      </c>
      <c r="L107" s="95">
        <v>542493</v>
      </c>
      <c r="M107" s="95">
        <v>259697</v>
      </c>
      <c r="N107" s="93" t="s">
        <v>382</v>
      </c>
      <c r="O107" s="93" t="s">
        <v>382</v>
      </c>
      <c r="P107" s="93" t="s">
        <v>382</v>
      </c>
      <c r="Q107" s="95" t="s">
        <v>334</v>
      </c>
      <c r="R107" s="94" t="s">
        <v>283</v>
      </c>
      <c r="S107" s="96" t="s">
        <v>19</v>
      </c>
      <c r="T107" s="96" t="s">
        <v>64</v>
      </c>
      <c r="U107" s="94" t="s">
        <v>250</v>
      </c>
      <c r="V107" s="97">
        <v>0</v>
      </c>
      <c r="W107" s="98">
        <v>0</v>
      </c>
      <c r="X107" s="97">
        <f>0.065*0.95</f>
        <v>6.1749999999999999E-2</v>
      </c>
      <c r="Y107" s="96"/>
      <c r="Z107" s="96"/>
      <c r="AA107" s="94"/>
      <c r="AB107" s="97"/>
      <c r="AC107" s="98"/>
      <c r="AD107" s="97"/>
      <c r="AE107" s="96"/>
      <c r="AF107" s="96"/>
      <c r="AG107" s="94"/>
      <c r="AH107" s="97"/>
      <c r="AI107" s="98"/>
      <c r="AJ107" s="97"/>
      <c r="AK107" s="94" t="s">
        <v>250</v>
      </c>
      <c r="AL107" s="94" t="s">
        <v>43</v>
      </c>
      <c r="AM107" s="97"/>
      <c r="AN107" s="97"/>
      <c r="AO107" s="97"/>
      <c r="AP107" s="97"/>
      <c r="AQ107" s="97"/>
      <c r="AR107" s="99"/>
      <c r="AS107" s="100">
        <v>6.2E-2</v>
      </c>
      <c r="AT107" s="97">
        <v>6.2E-2</v>
      </c>
      <c r="AU107" s="97">
        <v>6.5000000000000002E-2</v>
      </c>
      <c r="AV107" s="97">
        <v>9.4999999999999998E-3</v>
      </c>
      <c r="AW107" s="97">
        <v>0.01</v>
      </c>
      <c r="AX107" s="99">
        <v>45064</v>
      </c>
      <c r="AY107" s="99"/>
      <c r="AZ107" s="101" t="s">
        <v>250</v>
      </c>
      <c r="BA107" s="95" t="s">
        <v>250</v>
      </c>
      <c r="BB107" s="95"/>
      <c r="BC107" s="101" t="s">
        <v>250</v>
      </c>
      <c r="BD107" s="95"/>
      <c r="BE107" s="95"/>
      <c r="BF107" s="102">
        <v>45119</v>
      </c>
    </row>
    <row r="108" spans="1:58" ht="25" customHeight="1" x14ac:dyDescent="0.35">
      <c r="A108" s="91" t="s">
        <v>962</v>
      </c>
      <c r="B108" s="91"/>
      <c r="C108" s="91">
        <v>2700007646327</v>
      </c>
      <c r="D108" s="92" t="s">
        <v>963</v>
      </c>
      <c r="E108" s="92" t="s">
        <v>968</v>
      </c>
      <c r="F108" s="92" t="s">
        <v>972</v>
      </c>
      <c r="G108" s="92" t="s">
        <v>964</v>
      </c>
      <c r="H108" s="93" t="s">
        <v>965</v>
      </c>
      <c r="I108" s="93" t="s">
        <v>895</v>
      </c>
      <c r="J108" s="93" t="s">
        <v>969</v>
      </c>
      <c r="K108" s="94" t="s">
        <v>142</v>
      </c>
      <c r="L108" s="95">
        <v>542493</v>
      </c>
      <c r="M108" s="95">
        <v>259697</v>
      </c>
      <c r="N108" s="93" t="s">
        <v>382</v>
      </c>
      <c r="O108" s="93" t="s">
        <v>382</v>
      </c>
      <c r="P108" s="93" t="s">
        <v>382</v>
      </c>
      <c r="Q108" s="95" t="s">
        <v>334</v>
      </c>
      <c r="R108" s="94" t="s">
        <v>283</v>
      </c>
      <c r="S108" s="96" t="s">
        <v>19</v>
      </c>
      <c r="T108" s="96" t="s">
        <v>64</v>
      </c>
      <c r="U108" s="94" t="s">
        <v>250</v>
      </c>
      <c r="V108" s="97">
        <v>0</v>
      </c>
      <c r="W108" s="98">
        <v>0</v>
      </c>
      <c r="X108" s="97">
        <v>4.8000000000000001E-2</v>
      </c>
      <c r="Y108" s="96"/>
      <c r="Z108" s="96"/>
      <c r="AA108" s="94"/>
      <c r="AB108" s="97"/>
      <c r="AC108" s="98"/>
      <c r="AD108" s="97"/>
      <c r="AE108" s="96"/>
      <c r="AF108" s="96"/>
      <c r="AG108" s="94"/>
      <c r="AH108" s="97"/>
      <c r="AI108" s="98"/>
      <c r="AJ108" s="97"/>
      <c r="AK108" s="94" t="s">
        <v>250</v>
      </c>
      <c r="AL108" s="94" t="s">
        <v>43</v>
      </c>
      <c r="AM108" s="97"/>
      <c r="AN108" s="97"/>
      <c r="AO108" s="97"/>
      <c r="AP108" s="97"/>
      <c r="AQ108" s="97"/>
      <c r="AR108" s="99"/>
      <c r="AS108" s="100">
        <v>4.8000000000000001E-2</v>
      </c>
      <c r="AT108" s="97">
        <v>4.8000000000000001E-2</v>
      </c>
      <c r="AU108" s="97">
        <v>0.05</v>
      </c>
      <c r="AV108" s="97">
        <v>0.02</v>
      </c>
      <c r="AW108" s="97">
        <v>2.1000000000000001E-2</v>
      </c>
      <c r="AX108" s="99">
        <v>45064</v>
      </c>
      <c r="AY108" s="99"/>
      <c r="AZ108" s="101" t="s">
        <v>250</v>
      </c>
      <c r="BA108" s="95" t="s">
        <v>250</v>
      </c>
      <c r="BB108" s="95"/>
      <c r="BC108" s="101" t="s">
        <v>250</v>
      </c>
      <c r="BD108" s="95"/>
      <c r="BE108" s="95"/>
      <c r="BF108" s="102">
        <v>45119</v>
      </c>
    </row>
    <row r="109" spans="1:58" ht="25" customHeight="1" x14ac:dyDescent="0.35">
      <c r="A109" s="91" t="s">
        <v>962</v>
      </c>
      <c r="B109" s="91"/>
      <c r="C109" s="91">
        <v>2700007646336</v>
      </c>
      <c r="D109" s="92" t="s">
        <v>963</v>
      </c>
      <c r="E109" s="92" t="s">
        <v>971</v>
      </c>
      <c r="F109" s="92" t="s">
        <v>973</v>
      </c>
      <c r="G109" s="92" t="s">
        <v>964</v>
      </c>
      <c r="H109" s="93" t="s">
        <v>965</v>
      </c>
      <c r="I109" s="93" t="s">
        <v>895</v>
      </c>
      <c r="J109" s="93" t="s">
        <v>969</v>
      </c>
      <c r="K109" s="94" t="s">
        <v>142</v>
      </c>
      <c r="L109" s="95">
        <v>542493</v>
      </c>
      <c r="M109" s="95">
        <v>259697</v>
      </c>
      <c r="N109" s="93" t="s">
        <v>382</v>
      </c>
      <c r="O109" s="93" t="s">
        <v>382</v>
      </c>
      <c r="P109" s="93" t="s">
        <v>382</v>
      </c>
      <c r="Q109" s="95" t="s">
        <v>334</v>
      </c>
      <c r="R109" s="94" t="s">
        <v>283</v>
      </c>
      <c r="S109" s="96" t="s">
        <v>19</v>
      </c>
      <c r="T109" s="96" t="s">
        <v>64</v>
      </c>
      <c r="U109" s="94" t="s">
        <v>250</v>
      </c>
      <c r="V109" s="97">
        <v>0</v>
      </c>
      <c r="W109" s="98">
        <v>0</v>
      </c>
      <c r="X109" s="97">
        <v>4.8000000000000001E-2</v>
      </c>
      <c r="Y109" s="96"/>
      <c r="Z109" s="96"/>
      <c r="AA109" s="94"/>
      <c r="AB109" s="97"/>
      <c r="AC109" s="98"/>
      <c r="AD109" s="97"/>
      <c r="AE109" s="96"/>
      <c r="AF109" s="96"/>
      <c r="AG109" s="94"/>
      <c r="AH109" s="97"/>
      <c r="AI109" s="98"/>
      <c r="AJ109" s="97"/>
      <c r="AK109" s="94" t="s">
        <v>250</v>
      </c>
      <c r="AL109" s="94" t="s">
        <v>43</v>
      </c>
      <c r="AM109" s="97"/>
      <c r="AN109" s="97"/>
      <c r="AO109" s="97"/>
      <c r="AP109" s="97"/>
      <c r="AQ109" s="97"/>
      <c r="AR109" s="99"/>
      <c r="AS109" s="100">
        <v>4.8000000000000001E-2</v>
      </c>
      <c r="AT109" s="97">
        <v>4.8000000000000001E-2</v>
      </c>
      <c r="AU109" s="97">
        <v>0.05</v>
      </c>
      <c r="AV109" s="97">
        <v>0.02</v>
      </c>
      <c r="AW109" s="97">
        <v>2.1000000000000001E-2</v>
      </c>
      <c r="AX109" s="99">
        <v>45064</v>
      </c>
      <c r="AY109" s="99"/>
      <c r="AZ109" s="101" t="s">
        <v>250</v>
      </c>
      <c r="BA109" s="95" t="s">
        <v>250</v>
      </c>
      <c r="BB109" s="95"/>
      <c r="BC109" s="101" t="s">
        <v>250</v>
      </c>
      <c r="BD109" s="95"/>
      <c r="BE109" s="95"/>
      <c r="BF109" s="102">
        <v>45119</v>
      </c>
    </row>
    <row r="110" spans="1:58" ht="25" customHeight="1" x14ac:dyDescent="0.35">
      <c r="A110" s="91" t="s">
        <v>962</v>
      </c>
      <c r="B110" s="91"/>
      <c r="C110" s="91">
        <v>2700007646345</v>
      </c>
      <c r="D110" s="92" t="s">
        <v>963</v>
      </c>
      <c r="E110" s="92" t="s">
        <v>974</v>
      </c>
      <c r="F110" s="92" t="s">
        <v>975</v>
      </c>
      <c r="G110" s="92" t="s">
        <v>964</v>
      </c>
      <c r="H110" s="93" t="s">
        <v>965</v>
      </c>
      <c r="I110" s="93" t="s">
        <v>895</v>
      </c>
      <c r="J110" s="93" t="s">
        <v>967</v>
      </c>
      <c r="K110" s="94" t="s">
        <v>142</v>
      </c>
      <c r="L110" s="95">
        <v>542493</v>
      </c>
      <c r="M110" s="95">
        <v>259697</v>
      </c>
      <c r="N110" s="93" t="s">
        <v>382</v>
      </c>
      <c r="O110" s="93" t="s">
        <v>382</v>
      </c>
      <c r="P110" s="93" t="s">
        <v>382</v>
      </c>
      <c r="Q110" s="95" t="s">
        <v>334</v>
      </c>
      <c r="R110" s="94" t="s">
        <v>283</v>
      </c>
      <c r="S110" s="96" t="s">
        <v>19</v>
      </c>
      <c r="T110" s="96" t="s">
        <v>64</v>
      </c>
      <c r="U110" s="94" t="s">
        <v>250</v>
      </c>
      <c r="V110" s="97">
        <v>0</v>
      </c>
      <c r="W110" s="98">
        <v>0</v>
      </c>
      <c r="X110" s="97">
        <v>4.8000000000000001E-2</v>
      </c>
      <c r="Y110" s="96"/>
      <c r="Z110" s="96"/>
      <c r="AA110" s="94"/>
      <c r="AB110" s="97"/>
      <c r="AC110" s="98"/>
      <c r="AD110" s="97"/>
      <c r="AE110" s="96"/>
      <c r="AF110" s="96"/>
      <c r="AG110" s="94"/>
      <c r="AH110" s="97"/>
      <c r="AI110" s="98"/>
      <c r="AJ110" s="97"/>
      <c r="AK110" s="94" t="s">
        <v>250</v>
      </c>
      <c r="AL110" s="94" t="s">
        <v>43</v>
      </c>
      <c r="AM110" s="97"/>
      <c r="AN110" s="97"/>
      <c r="AO110" s="97"/>
      <c r="AP110" s="97"/>
      <c r="AQ110" s="97"/>
      <c r="AR110" s="99"/>
      <c r="AS110" s="100">
        <v>4.8000000000000001E-2</v>
      </c>
      <c r="AT110" s="97">
        <v>4.8000000000000001E-2</v>
      </c>
      <c r="AU110" s="97">
        <v>0.05</v>
      </c>
      <c r="AV110" s="97">
        <v>0.02</v>
      </c>
      <c r="AW110" s="97">
        <v>2.1000000000000001E-2</v>
      </c>
      <c r="AX110" s="99">
        <v>45064</v>
      </c>
      <c r="AY110" s="99"/>
      <c r="AZ110" s="101" t="s">
        <v>250</v>
      </c>
      <c r="BA110" s="95" t="s">
        <v>250</v>
      </c>
      <c r="BB110" s="95"/>
      <c r="BC110" s="101" t="s">
        <v>250</v>
      </c>
      <c r="BD110" s="95"/>
      <c r="BE110" s="95"/>
      <c r="BF110" s="102">
        <v>45119</v>
      </c>
    </row>
    <row r="111" spans="1:58" ht="25" customHeight="1" x14ac:dyDescent="0.35">
      <c r="A111" s="91" t="s">
        <v>679</v>
      </c>
      <c r="B111" s="91"/>
      <c r="C111" s="91">
        <v>2700008307774</v>
      </c>
      <c r="D111" s="92" t="s">
        <v>976</v>
      </c>
      <c r="E111" s="92" t="s">
        <v>977</v>
      </c>
      <c r="F111" s="92" t="s">
        <v>979</v>
      </c>
      <c r="G111" s="92" t="s">
        <v>978</v>
      </c>
      <c r="H111" s="93" t="s">
        <v>684</v>
      </c>
      <c r="I111" s="93" t="s">
        <v>895</v>
      </c>
      <c r="J111" s="93" t="s">
        <v>980</v>
      </c>
      <c r="K111" s="94" t="s">
        <v>142</v>
      </c>
      <c r="L111" s="95">
        <v>519634</v>
      </c>
      <c r="M111" s="95">
        <v>276801</v>
      </c>
      <c r="N111" s="93" t="s">
        <v>382</v>
      </c>
      <c r="O111" s="93" t="s">
        <v>382</v>
      </c>
      <c r="P111" s="93" t="s">
        <v>382</v>
      </c>
      <c r="Q111" s="95" t="s">
        <v>334</v>
      </c>
      <c r="R111" s="94" t="s">
        <v>283</v>
      </c>
      <c r="S111" s="96" t="s">
        <v>19</v>
      </c>
      <c r="T111" s="96" t="s">
        <v>64</v>
      </c>
      <c r="U111" s="94" t="s">
        <v>250</v>
      </c>
      <c r="V111" s="97">
        <v>0</v>
      </c>
      <c r="W111" s="98">
        <v>0</v>
      </c>
      <c r="X111" s="97">
        <v>1.0449999999999999</v>
      </c>
      <c r="Y111" s="96"/>
      <c r="Z111" s="96"/>
      <c r="AA111" s="94"/>
      <c r="AB111" s="97"/>
      <c r="AC111" s="98"/>
      <c r="AD111" s="97"/>
      <c r="AE111" s="96"/>
      <c r="AF111" s="96"/>
      <c r="AG111" s="94"/>
      <c r="AH111" s="97"/>
      <c r="AI111" s="98"/>
      <c r="AJ111" s="97"/>
      <c r="AK111" s="94" t="s">
        <v>250</v>
      </c>
      <c r="AL111" s="94" t="s">
        <v>43</v>
      </c>
      <c r="AM111" s="97"/>
      <c r="AN111" s="97"/>
      <c r="AO111" s="97"/>
      <c r="AP111" s="97"/>
      <c r="AQ111" s="97"/>
      <c r="AR111" s="99"/>
      <c r="AS111" s="100">
        <v>1.0449999999999999</v>
      </c>
      <c r="AT111" s="97">
        <v>1.0449999999999999</v>
      </c>
      <c r="AU111" s="97">
        <v>1.1000000000000001</v>
      </c>
      <c r="AV111" s="97">
        <v>2.85</v>
      </c>
      <c r="AW111" s="97">
        <v>3</v>
      </c>
      <c r="AX111" s="99">
        <v>45099</v>
      </c>
      <c r="AY111" s="99"/>
      <c r="AZ111" s="101" t="s">
        <v>250</v>
      </c>
      <c r="BA111" s="95" t="s">
        <v>250</v>
      </c>
      <c r="BB111" s="95"/>
      <c r="BC111" s="101" t="s">
        <v>250</v>
      </c>
      <c r="BD111" s="95"/>
      <c r="BE111" s="95"/>
      <c r="BF111" s="102">
        <v>45119</v>
      </c>
    </row>
    <row r="112" spans="1:58" ht="25" customHeight="1" x14ac:dyDescent="0.35">
      <c r="A112" s="91" t="s">
        <v>981</v>
      </c>
      <c r="B112" s="91"/>
      <c r="C112" s="91">
        <v>2700002005684</v>
      </c>
      <c r="D112" s="92" t="s">
        <v>982</v>
      </c>
      <c r="E112" s="92" t="s">
        <v>987</v>
      </c>
      <c r="F112" s="92" t="s">
        <v>986</v>
      </c>
      <c r="G112" s="92" t="s">
        <v>985</v>
      </c>
      <c r="H112" s="93" t="s">
        <v>984</v>
      </c>
      <c r="I112" s="93" t="s">
        <v>983</v>
      </c>
      <c r="J112" s="93" t="s">
        <v>988</v>
      </c>
      <c r="K112" s="94" t="s">
        <v>142</v>
      </c>
      <c r="L112" s="95">
        <v>501610</v>
      </c>
      <c r="M112" s="95">
        <v>426579</v>
      </c>
      <c r="N112" s="93" t="s">
        <v>434</v>
      </c>
      <c r="O112" s="93" t="s">
        <v>434</v>
      </c>
      <c r="P112" s="93" t="s">
        <v>434</v>
      </c>
      <c r="Q112" s="95" t="s">
        <v>334</v>
      </c>
      <c r="R112" s="94" t="s">
        <v>283</v>
      </c>
      <c r="S112" s="96" t="s">
        <v>19</v>
      </c>
      <c r="T112" s="96" t="s">
        <v>64</v>
      </c>
      <c r="U112" s="94" t="s">
        <v>250</v>
      </c>
      <c r="V112" s="97">
        <v>0</v>
      </c>
      <c r="W112" s="98">
        <v>0</v>
      </c>
      <c r="X112" s="97">
        <v>0.253</v>
      </c>
      <c r="Y112" s="96"/>
      <c r="Z112" s="96"/>
      <c r="AA112" s="94"/>
      <c r="AB112" s="97"/>
      <c r="AC112" s="98"/>
      <c r="AD112" s="97"/>
      <c r="AE112" s="96"/>
      <c r="AF112" s="96"/>
      <c r="AG112" s="94"/>
      <c r="AH112" s="97"/>
      <c r="AI112" s="98"/>
      <c r="AJ112" s="97"/>
      <c r="AK112" s="94" t="s">
        <v>250</v>
      </c>
      <c r="AL112" s="94" t="s">
        <v>256</v>
      </c>
      <c r="AM112" s="97">
        <v>0.253</v>
      </c>
      <c r="AN112" s="97">
        <v>0.253</v>
      </c>
      <c r="AO112" s="97">
        <v>0.26600000000000001</v>
      </c>
      <c r="AP112" s="97">
        <v>0.95</v>
      </c>
      <c r="AQ112" s="97">
        <v>1</v>
      </c>
      <c r="AR112" s="99">
        <v>45128</v>
      </c>
      <c r="AS112" s="100"/>
      <c r="AT112" s="97"/>
      <c r="AU112" s="97"/>
      <c r="AV112" s="97"/>
      <c r="AW112" s="97"/>
      <c r="AX112" s="99">
        <v>45061</v>
      </c>
      <c r="AY112" s="99"/>
      <c r="AZ112" s="101" t="s">
        <v>250</v>
      </c>
      <c r="BA112" s="95" t="s">
        <v>250</v>
      </c>
      <c r="BB112" s="95"/>
      <c r="BC112" s="101" t="s">
        <v>250</v>
      </c>
      <c r="BD112" s="95"/>
      <c r="BE112" s="95"/>
      <c r="BF112" s="102">
        <v>45119</v>
      </c>
    </row>
    <row r="113" spans="1:58" ht="25" customHeight="1" x14ac:dyDescent="0.35">
      <c r="A113" s="91" t="s">
        <v>989</v>
      </c>
      <c r="B113" s="91"/>
      <c r="C113" s="91">
        <v>2700009091305</v>
      </c>
      <c r="D113" s="92" t="s">
        <v>990</v>
      </c>
      <c r="E113" s="92" t="s">
        <v>990</v>
      </c>
      <c r="F113" s="92" t="s">
        <v>784</v>
      </c>
      <c r="G113" s="92" t="s">
        <v>991</v>
      </c>
      <c r="H113" s="93" t="s">
        <v>993</v>
      </c>
      <c r="I113" s="93" t="s">
        <v>420</v>
      </c>
      <c r="J113" s="93" t="s">
        <v>992</v>
      </c>
      <c r="K113" s="94" t="s">
        <v>142</v>
      </c>
      <c r="L113" s="95">
        <v>440653</v>
      </c>
      <c r="M113" s="95">
        <v>294874</v>
      </c>
      <c r="N113" s="93" t="s">
        <v>903</v>
      </c>
      <c r="O113" s="93" t="s">
        <v>903</v>
      </c>
      <c r="P113" s="93" t="s">
        <v>903</v>
      </c>
      <c r="Q113" s="95" t="s">
        <v>334</v>
      </c>
      <c r="R113" s="94" t="s">
        <v>283</v>
      </c>
      <c r="S113" s="96" t="s">
        <v>19</v>
      </c>
      <c r="T113" s="96" t="s">
        <v>64</v>
      </c>
      <c r="U113" s="94" t="s">
        <v>250</v>
      </c>
      <c r="V113" s="97">
        <v>0</v>
      </c>
      <c r="W113" s="98">
        <v>0</v>
      </c>
      <c r="X113" s="97">
        <v>6.3E-2</v>
      </c>
      <c r="Y113" s="96"/>
      <c r="Z113" s="96"/>
      <c r="AA113" s="94"/>
      <c r="AB113" s="97"/>
      <c r="AC113" s="98"/>
      <c r="AD113" s="97"/>
      <c r="AE113" s="96"/>
      <c r="AF113" s="96"/>
      <c r="AG113" s="94"/>
      <c r="AH113" s="97"/>
      <c r="AI113" s="98"/>
      <c r="AJ113" s="97"/>
      <c r="AK113" s="94" t="s">
        <v>250</v>
      </c>
      <c r="AL113" s="94" t="s">
        <v>43</v>
      </c>
      <c r="AM113" s="97"/>
      <c r="AN113" s="97"/>
      <c r="AO113" s="97"/>
      <c r="AP113" s="97"/>
      <c r="AQ113" s="97"/>
      <c r="AR113" s="99"/>
      <c r="AS113" s="100">
        <v>6.3E-2</v>
      </c>
      <c r="AT113" s="97">
        <v>6.3E-2</v>
      </c>
      <c r="AU113" s="97">
        <v>6.5000000000000002E-2</v>
      </c>
      <c r="AV113" s="97">
        <v>0.25700000000000001</v>
      </c>
      <c r="AW113" s="97">
        <v>0.27</v>
      </c>
      <c r="AX113" s="99">
        <v>45063</v>
      </c>
      <c r="AY113" s="99"/>
      <c r="AZ113" s="101" t="s">
        <v>250</v>
      </c>
      <c r="BA113" s="95" t="s">
        <v>250</v>
      </c>
      <c r="BB113" s="95"/>
      <c r="BC113" s="101" t="s">
        <v>250</v>
      </c>
      <c r="BD113" s="95"/>
      <c r="BE113" s="95"/>
      <c r="BF113" s="102">
        <v>45119</v>
      </c>
    </row>
    <row r="114" spans="1:58" ht="25" customHeight="1" x14ac:dyDescent="0.35">
      <c r="A114" s="91" t="s">
        <v>994</v>
      </c>
      <c r="B114" s="91"/>
      <c r="C114" s="91">
        <v>2700008954258</v>
      </c>
      <c r="D114" s="92" t="s">
        <v>995</v>
      </c>
      <c r="E114" s="92" t="s">
        <v>995</v>
      </c>
      <c r="F114" s="92" t="s">
        <v>995</v>
      </c>
      <c r="G114" s="92" t="s">
        <v>996</v>
      </c>
      <c r="H114" s="93" t="s">
        <v>861</v>
      </c>
      <c r="I114" s="93" t="s">
        <v>997</v>
      </c>
      <c r="J114" s="93" t="s">
        <v>998</v>
      </c>
      <c r="K114" s="94" t="s">
        <v>142</v>
      </c>
      <c r="L114" s="95">
        <v>427939</v>
      </c>
      <c r="M114" s="95">
        <v>278287</v>
      </c>
      <c r="N114" s="93" t="s">
        <v>903</v>
      </c>
      <c r="O114" s="93" t="s">
        <v>903</v>
      </c>
      <c r="P114" s="93" t="s">
        <v>903</v>
      </c>
      <c r="Q114" s="95" t="s">
        <v>334</v>
      </c>
      <c r="R114" s="94" t="s">
        <v>283</v>
      </c>
      <c r="S114" s="96" t="s">
        <v>19</v>
      </c>
      <c r="T114" s="96" t="s">
        <v>64</v>
      </c>
      <c r="U114" s="94" t="s">
        <v>250</v>
      </c>
      <c r="V114" s="97">
        <v>0</v>
      </c>
      <c r="W114" s="98">
        <v>0</v>
      </c>
      <c r="X114" s="97">
        <v>0.127</v>
      </c>
      <c r="Y114" s="96"/>
      <c r="Z114" s="96"/>
      <c r="AA114" s="94"/>
      <c r="AB114" s="97"/>
      <c r="AC114" s="98"/>
      <c r="AD114" s="97"/>
      <c r="AE114" s="96"/>
      <c r="AF114" s="96"/>
      <c r="AG114" s="94"/>
      <c r="AH114" s="97"/>
      <c r="AI114" s="98"/>
      <c r="AJ114" s="97"/>
      <c r="AK114" s="94" t="s">
        <v>250</v>
      </c>
      <c r="AL114" s="94" t="s">
        <v>43</v>
      </c>
      <c r="AM114" s="97"/>
      <c r="AN114" s="97"/>
      <c r="AO114" s="97"/>
      <c r="AP114" s="97"/>
      <c r="AQ114" s="97"/>
      <c r="AR114" s="99"/>
      <c r="AS114" s="100">
        <v>0.127</v>
      </c>
      <c r="AT114" s="97">
        <v>0.127</v>
      </c>
      <c r="AU114" s="97">
        <v>0.13320000000000001</v>
      </c>
      <c r="AV114" s="97">
        <v>0.95</v>
      </c>
      <c r="AW114" s="97">
        <v>1</v>
      </c>
      <c r="AX114" s="99">
        <v>45092</v>
      </c>
      <c r="AY114" s="99"/>
      <c r="AZ114" s="101" t="s">
        <v>250</v>
      </c>
      <c r="BA114" s="95" t="s">
        <v>250</v>
      </c>
      <c r="BB114" s="95"/>
      <c r="BC114" s="101" t="s">
        <v>250</v>
      </c>
      <c r="BD114" s="95"/>
      <c r="BE114" s="95"/>
      <c r="BF114" s="102">
        <v>45119</v>
      </c>
    </row>
    <row r="115" spans="1:58" ht="25" customHeight="1" x14ac:dyDescent="0.35">
      <c r="A115" s="91" t="s">
        <v>999</v>
      </c>
      <c r="B115" s="91"/>
      <c r="C115" s="91">
        <v>2700008467060</v>
      </c>
      <c r="D115" s="92" t="s">
        <v>1000</v>
      </c>
      <c r="E115" s="92" t="s">
        <v>1000</v>
      </c>
      <c r="F115" s="92" t="s">
        <v>1001</v>
      </c>
      <c r="G115" s="92" t="s">
        <v>1002</v>
      </c>
      <c r="H115" s="93" t="s">
        <v>1003</v>
      </c>
      <c r="I115" s="93" t="s">
        <v>1004</v>
      </c>
      <c r="J115" s="93" t="s">
        <v>1005</v>
      </c>
      <c r="K115" s="94" t="s">
        <v>142</v>
      </c>
      <c r="L115" s="95">
        <v>427938</v>
      </c>
      <c r="M115" s="95">
        <v>278287</v>
      </c>
      <c r="N115" s="93" t="s">
        <v>446</v>
      </c>
      <c r="O115" s="93" t="s">
        <v>446</v>
      </c>
      <c r="P115" s="93" t="s">
        <v>446</v>
      </c>
      <c r="Q115" s="95" t="s">
        <v>334</v>
      </c>
      <c r="R115" s="94" t="s">
        <v>283</v>
      </c>
      <c r="S115" s="96" t="s">
        <v>19</v>
      </c>
      <c r="T115" s="96" t="s">
        <v>64</v>
      </c>
      <c r="U115" s="94" t="s">
        <v>250</v>
      </c>
      <c r="V115" s="97">
        <v>0</v>
      </c>
      <c r="W115" s="98">
        <v>0</v>
      </c>
      <c r="X115" s="97">
        <v>9.5000000000000001E-2</v>
      </c>
      <c r="Y115" s="96"/>
      <c r="Z115" s="96"/>
      <c r="AA115" s="94"/>
      <c r="AB115" s="97"/>
      <c r="AC115" s="98"/>
      <c r="AD115" s="97"/>
      <c r="AE115" s="96"/>
      <c r="AF115" s="96"/>
      <c r="AG115" s="94"/>
      <c r="AH115" s="97"/>
      <c r="AI115" s="98"/>
      <c r="AJ115" s="97"/>
      <c r="AK115" s="94" t="s">
        <v>250</v>
      </c>
      <c r="AL115" s="94" t="s">
        <v>43</v>
      </c>
      <c r="AM115" s="97"/>
      <c r="AN115" s="97"/>
      <c r="AO115" s="97"/>
      <c r="AP115" s="97"/>
      <c r="AQ115" s="97"/>
      <c r="AR115" s="99"/>
      <c r="AS115" s="100">
        <v>9.5000000000000001E-2</v>
      </c>
      <c r="AT115" s="97">
        <v>9.5000000000000001E-2</v>
      </c>
      <c r="AU115" s="97">
        <v>0.1</v>
      </c>
      <c r="AV115" s="97">
        <v>0.23799999999999999</v>
      </c>
      <c r="AW115" s="97">
        <v>0.25</v>
      </c>
      <c r="AX115" s="99">
        <v>45077</v>
      </c>
      <c r="AY115" s="99"/>
      <c r="AZ115" s="101" t="s">
        <v>250</v>
      </c>
      <c r="BA115" s="95" t="s">
        <v>250</v>
      </c>
      <c r="BB115" s="95"/>
      <c r="BC115" s="101" t="s">
        <v>250</v>
      </c>
      <c r="BD115" s="95"/>
      <c r="BE115" s="95"/>
      <c r="BF115" s="102">
        <v>45119</v>
      </c>
    </row>
    <row r="116" spans="1:58" ht="25" customHeight="1" x14ac:dyDescent="0.35">
      <c r="A116" s="91" t="s">
        <v>1006</v>
      </c>
      <c r="B116" s="91"/>
      <c r="C116" s="91">
        <v>2700005633265</v>
      </c>
      <c r="D116" s="92" t="s">
        <v>1007</v>
      </c>
      <c r="E116" s="92" t="s">
        <v>1010</v>
      </c>
      <c r="F116" s="92" t="s">
        <v>1008</v>
      </c>
      <c r="G116" s="92" t="s">
        <v>1009</v>
      </c>
      <c r="H116" s="93" t="s">
        <v>1011</v>
      </c>
      <c r="I116" s="93" t="s">
        <v>778</v>
      </c>
      <c r="J116" s="93" t="s">
        <v>1012</v>
      </c>
      <c r="K116" s="94" t="s">
        <v>142</v>
      </c>
      <c r="L116" s="95">
        <v>403541</v>
      </c>
      <c r="M116" s="95">
        <v>436696</v>
      </c>
      <c r="N116" s="93" t="s">
        <v>434</v>
      </c>
      <c r="O116" s="93" t="s">
        <v>434</v>
      </c>
      <c r="P116" s="93" t="s">
        <v>434</v>
      </c>
      <c r="Q116" s="95" t="s">
        <v>334</v>
      </c>
      <c r="R116" s="94" t="s">
        <v>283</v>
      </c>
      <c r="S116" s="96" t="s">
        <v>19</v>
      </c>
      <c r="T116" s="96" t="s">
        <v>64</v>
      </c>
      <c r="U116" s="94" t="s">
        <v>250</v>
      </c>
      <c r="V116" s="97">
        <v>0</v>
      </c>
      <c r="W116" s="98">
        <v>0</v>
      </c>
      <c r="X116" s="97">
        <v>5.5E-2</v>
      </c>
      <c r="Y116" s="96"/>
      <c r="Z116" s="96"/>
      <c r="AA116" s="94"/>
      <c r="AB116" s="97"/>
      <c r="AC116" s="98"/>
      <c r="AD116" s="97"/>
      <c r="AE116" s="96"/>
      <c r="AF116" s="96"/>
      <c r="AG116" s="94"/>
      <c r="AH116" s="97"/>
      <c r="AI116" s="98"/>
      <c r="AJ116" s="97"/>
      <c r="AK116" s="94" t="s">
        <v>250</v>
      </c>
      <c r="AL116" s="94" t="s">
        <v>43</v>
      </c>
      <c r="AM116" s="97"/>
      <c r="AN116" s="97"/>
      <c r="AO116" s="97"/>
      <c r="AP116" s="97"/>
      <c r="AQ116" s="97"/>
      <c r="AR116" s="99"/>
      <c r="AS116" s="100">
        <v>5.5E-2</v>
      </c>
      <c r="AT116" s="97">
        <v>5.5E-2</v>
      </c>
      <c r="AU116" s="97">
        <v>5.8000000000000003E-2</v>
      </c>
      <c r="AV116" s="97">
        <v>0.14299999999999999</v>
      </c>
      <c r="AW116" s="97">
        <v>0.15</v>
      </c>
      <c r="AX116" s="99">
        <v>45092</v>
      </c>
      <c r="AY116" s="99"/>
      <c r="AZ116" s="101" t="s">
        <v>250</v>
      </c>
      <c r="BA116" s="95" t="s">
        <v>250</v>
      </c>
      <c r="BB116" s="95"/>
      <c r="BC116" s="101" t="s">
        <v>250</v>
      </c>
      <c r="BD116" s="95"/>
      <c r="BE116" s="95"/>
      <c r="BF116" s="102">
        <v>45119</v>
      </c>
    </row>
    <row r="117" spans="1:58" ht="25" customHeight="1" x14ac:dyDescent="0.35">
      <c r="A117" s="91" t="s">
        <v>820</v>
      </c>
      <c r="B117" s="91"/>
      <c r="C117" s="91">
        <v>2700005493971</v>
      </c>
      <c r="D117" s="92" t="s">
        <v>1013</v>
      </c>
      <c r="E117" s="92" t="s">
        <v>1013</v>
      </c>
      <c r="F117" s="92">
        <v>1</v>
      </c>
      <c r="G117" s="92" t="s">
        <v>823</v>
      </c>
      <c r="H117" s="93" t="s">
        <v>289</v>
      </c>
      <c r="I117" s="93" t="s">
        <v>289</v>
      </c>
      <c r="J117" s="93" t="s">
        <v>1014</v>
      </c>
      <c r="K117" s="94" t="s">
        <v>142</v>
      </c>
      <c r="L117" s="95">
        <v>546127</v>
      </c>
      <c r="M117" s="95">
        <v>180397</v>
      </c>
      <c r="N117" s="93" t="s">
        <v>382</v>
      </c>
      <c r="O117" s="93" t="s">
        <v>382</v>
      </c>
      <c r="P117" s="93" t="s">
        <v>382</v>
      </c>
      <c r="Q117" s="95" t="s">
        <v>334</v>
      </c>
      <c r="R117" s="94" t="s">
        <v>283</v>
      </c>
      <c r="S117" s="96" t="s">
        <v>19</v>
      </c>
      <c r="T117" s="96" t="s">
        <v>64</v>
      </c>
      <c r="U117" s="94" t="s">
        <v>250</v>
      </c>
      <c r="V117" s="97">
        <v>0</v>
      </c>
      <c r="W117" s="98">
        <v>0</v>
      </c>
      <c r="X117" s="97">
        <v>6.7000000000000004E-2</v>
      </c>
      <c r="Y117" s="96"/>
      <c r="Z117" s="96"/>
      <c r="AA117" s="94"/>
      <c r="AB117" s="97"/>
      <c r="AC117" s="98"/>
      <c r="AD117" s="97"/>
      <c r="AE117" s="96"/>
      <c r="AF117" s="96"/>
      <c r="AG117" s="94"/>
      <c r="AH117" s="97"/>
      <c r="AI117" s="98"/>
      <c r="AJ117" s="97"/>
      <c r="AK117" s="94" t="s">
        <v>250</v>
      </c>
      <c r="AL117" s="94" t="s">
        <v>256</v>
      </c>
      <c r="AM117" s="97">
        <v>6.7000000000000004E-2</v>
      </c>
      <c r="AN117" s="97">
        <v>6.7000000000000004E-2</v>
      </c>
      <c r="AO117" s="97">
        <v>7.0000000000000007E-2</v>
      </c>
      <c r="AP117" s="97">
        <v>0.499</v>
      </c>
      <c r="AQ117" s="97">
        <v>0.52500000000000002</v>
      </c>
      <c r="AR117" s="99">
        <v>45110</v>
      </c>
      <c r="AS117" s="100"/>
      <c r="AT117" s="97"/>
      <c r="AU117" s="97"/>
      <c r="AV117" s="97"/>
      <c r="AW117" s="97"/>
      <c r="AX117" s="99">
        <v>45079</v>
      </c>
      <c r="AY117" s="99"/>
      <c r="AZ117" s="101" t="s">
        <v>250</v>
      </c>
      <c r="BA117" s="95" t="s">
        <v>250</v>
      </c>
      <c r="BB117" s="95"/>
      <c r="BC117" s="101" t="s">
        <v>250</v>
      </c>
      <c r="BD117" s="95"/>
      <c r="BE117" s="95"/>
      <c r="BF117" s="102">
        <v>45119</v>
      </c>
    </row>
    <row r="118" spans="1:58" ht="25" customHeight="1" x14ac:dyDescent="0.35">
      <c r="A118" s="91" t="s">
        <v>1015</v>
      </c>
      <c r="B118" s="91"/>
      <c r="C118" s="91">
        <v>2700005029605</v>
      </c>
      <c r="D118" s="92" t="s">
        <v>1016</v>
      </c>
      <c r="E118" s="92" t="s">
        <v>1017</v>
      </c>
      <c r="F118" s="92" t="s">
        <v>1017</v>
      </c>
      <c r="G118" s="92" t="s">
        <v>1018</v>
      </c>
      <c r="H118" s="93" t="s">
        <v>1019</v>
      </c>
      <c r="I118" s="93" t="s">
        <v>1020</v>
      </c>
      <c r="J118" s="93" t="s">
        <v>1021</v>
      </c>
      <c r="K118" s="94" t="s">
        <v>142</v>
      </c>
      <c r="L118" s="95">
        <v>388007</v>
      </c>
      <c r="M118" s="95">
        <v>390252</v>
      </c>
      <c r="N118" s="93" t="s">
        <v>1022</v>
      </c>
      <c r="O118" s="93" t="s">
        <v>1022</v>
      </c>
      <c r="P118" s="93" t="s">
        <v>1022</v>
      </c>
      <c r="Q118" s="95" t="s">
        <v>334</v>
      </c>
      <c r="R118" s="94" t="s">
        <v>283</v>
      </c>
      <c r="S118" s="96" t="s">
        <v>19</v>
      </c>
      <c r="T118" s="96" t="s">
        <v>64</v>
      </c>
      <c r="U118" s="94" t="s">
        <v>250</v>
      </c>
      <c r="V118" s="97">
        <v>0</v>
      </c>
      <c r="W118" s="98">
        <v>0</v>
      </c>
      <c r="X118" s="97">
        <v>0.19</v>
      </c>
      <c r="Y118" s="96"/>
      <c r="Z118" s="96"/>
      <c r="AA118" s="94"/>
      <c r="AB118" s="97"/>
      <c r="AC118" s="98"/>
      <c r="AD118" s="97"/>
      <c r="AE118" s="96"/>
      <c r="AF118" s="96"/>
      <c r="AG118" s="94"/>
      <c r="AH118" s="97"/>
      <c r="AI118" s="98"/>
      <c r="AJ118" s="97"/>
      <c r="AK118" s="94" t="s">
        <v>250</v>
      </c>
      <c r="AL118" s="94" t="s">
        <v>256</v>
      </c>
      <c r="AM118" s="97">
        <v>0.19</v>
      </c>
      <c r="AN118" s="97">
        <v>0.19</v>
      </c>
      <c r="AO118" s="97">
        <v>0.2</v>
      </c>
      <c r="AP118" s="97">
        <f>1.4*0.95</f>
        <v>1.3299999999999998</v>
      </c>
      <c r="AQ118" s="97">
        <v>1.4</v>
      </c>
      <c r="AR118" s="99">
        <v>45140</v>
      </c>
      <c r="AS118" s="100"/>
      <c r="AT118" s="97"/>
      <c r="AU118" s="97"/>
      <c r="AV118" s="97"/>
      <c r="AW118" s="97"/>
      <c r="AX118" s="99">
        <v>45134</v>
      </c>
      <c r="AY118" s="99"/>
      <c r="AZ118" s="101" t="s">
        <v>250</v>
      </c>
      <c r="BA118" s="95" t="s">
        <v>250</v>
      </c>
      <c r="BB118" s="95"/>
      <c r="BC118" s="143" t="s">
        <v>250</v>
      </c>
      <c r="BD118" s="95"/>
      <c r="BE118" s="95"/>
      <c r="BF118" s="102">
        <v>45149</v>
      </c>
    </row>
    <row r="119" spans="1:58" ht="25" customHeight="1" x14ac:dyDescent="0.35">
      <c r="A119" s="91" t="s">
        <v>1023</v>
      </c>
      <c r="B119" s="91"/>
      <c r="C119" s="91">
        <v>2700007770353</v>
      </c>
      <c r="D119" s="92" t="s">
        <v>1025</v>
      </c>
      <c r="E119" s="92" t="s">
        <v>1024</v>
      </c>
      <c r="F119" s="92" t="s">
        <v>1024</v>
      </c>
      <c r="G119" s="92" t="s">
        <v>1026</v>
      </c>
      <c r="H119" s="93" t="s">
        <v>1027</v>
      </c>
      <c r="I119" s="93" t="s">
        <v>1028</v>
      </c>
      <c r="J119" s="93" t="s">
        <v>1029</v>
      </c>
      <c r="K119" s="94" t="s">
        <v>142</v>
      </c>
      <c r="L119" s="95">
        <v>426725</v>
      </c>
      <c r="M119" s="95">
        <v>540703</v>
      </c>
      <c r="N119" s="93" t="s">
        <v>434</v>
      </c>
      <c r="O119" s="93" t="s">
        <v>434</v>
      </c>
      <c r="P119" s="93" t="s">
        <v>434</v>
      </c>
      <c r="Q119" s="95" t="s">
        <v>334</v>
      </c>
      <c r="R119" s="94" t="s">
        <v>283</v>
      </c>
      <c r="S119" s="96" t="s">
        <v>19</v>
      </c>
      <c r="T119" s="96" t="s">
        <v>64</v>
      </c>
      <c r="U119" s="94" t="s">
        <v>250</v>
      </c>
      <c r="V119" s="97">
        <v>0</v>
      </c>
      <c r="W119" s="98">
        <v>0</v>
      </c>
      <c r="X119" s="97">
        <v>9.5000000000000001E-2</v>
      </c>
      <c r="Y119" s="96"/>
      <c r="Z119" s="96"/>
      <c r="AA119" s="94"/>
      <c r="AB119" s="97"/>
      <c r="AC119" s="98"/>
      <c r="AD119" s="97"/>
      <c r="AE119" s="96"/>
      <c r="AF119" s="96"/>
      <c r="AG119" s="94"/>
      <c r="AH119" s="97"/>
      <c r="AI119" s="98"/>
      <c r="AJ119" s="97"/>
      <c r="AK119" s="94" t="s">
        <v>250</v>
      </c>
      <c r="AL119" s="94" t="s">
        <v>43</v>
      </c>
      <c r="AM119" s="97">
        <v>9.5000000000000001E-2</v>
      </c>
      <c r="AN119" s="97">
        <v>9.5000000000000001E-2</v>
      </c>
      <c r="AO119" s="97">
        <v>0.1</v>
      </c>
      <c r="AP119" s="97">
        <v>0.28499999999999998</v>
      </c>
      <c r="AQ119" s="97">
        <v>0.3</v>
      </c>
      <c r="AR119" s="99">
        <v>45142</v>
      </c>
      <c r="AS119" s="100"/>
      <c r="AT119" s="97"/>
      <c r="AU119" s="97"/>
      <c r="AV119" s="97"/>
      <c r="AW119" s="97"/>
      <c r="AX119" s="99">
        <v>45128</v>
      </c>
      <c r="AY119" s="99"/>
      <c r="AZ119" s="101" t="s">
        <v>250</v>
      </c>
      <c r="BA119" s="95" t="s">
        <v>250</v>
      </c>
      <c r="BB119" s="95"/>
      <c r="BC119" s="101" t="s">
        <v>250</v>
      </c>
      <c r="BD119" s="95"/>
      <c r="BE119" s="95"/>
      <c r="BF119" s="102">
        <v>45149</v>
      </c>
    </row>
    <row r="120" spans="1:58" ht="25" customHeight="1" x14ac:dyDescent="0.35">
      <c r="A120" s="91" t="s">
        <v>1030</v>
      </c>
      <c r="B120" s="91"/>
      <c r="C120" s="91">
        <v>2700006903206</v>
      </c>
      <c r="D120" s="92" t="s">
        <v>604</v>
      </c>
      <c r="E120" s="92" t="s">
        <v>604</v>
      </c>
      <c r="F120" s="92" t="s">
        <v>604</v>
      </c>
      <c r="G120" s="92" t="s">
        <v>603</v>
      </c>
      <c r="H120" s="93" t="s">
        <v>468</v>
      </c>
      <c r="I120" s="93" t="s">
        <v>432</v>
      </c>
      <c r="J120" s="93" t="s">
        <v>605</v>
      </c>
      <c r="K120" s="94" t="s">
        <v>142</v>
      </c>
      <c r="L120" s="95">
        <v>420962</v>
      </c>
      <c r="M120" s="95">
        <v>440126</v>
      </c>
      <c r="N120" s="93" t="s">
        <v>434</v>
      </c>
      <c r="O120" s="93" t="s">
        <v>434</v>
      </c>
      <c r="P120" s="93" t="s">
        <v>434</v>
      </c>
      <c r="Q120" s="95" t="s">
        <v>334</v>
      </c>
      <c r="R120" s="94" t="s">
        <v>283</v>
      </c>
      <c r="S120" s="96" t="s">
        <v>19</v>
      </c>
      <c r="T120" s="96" t="s">
        <v>64</v>
      </c>
      <c r="U120" s="94" t="s">
        <v>250</v>
      </c>
      <c r="V120" s="97">
        <v>0</v>
      </c>
      <c r="W120" s="98">
        <v>0</v>
      </c>
      <c r="X120" s="97">
        <v>0.19</v>
      </c>
      <c r="Y120" s="96"/>
      <c r="Z120" s="96"/>
      <c r="AA120" s="94"/>
      <c r="AB120" s="97"/>
      <c r="AC120" s="98"/>
      <c r="AD120" s="97"/>
      <c r="AE120" s="96"/>
      <c r="AF120" s="96"/>
      <c r="AG120" s="94"/>
      <c r="AH120" s="97"/>
      <c r="AI120" s="98"/>
      <c r="AJ120" s="97"/>
      <c r="AK120" s="94" t="s">
        <v>250</v>
      </c>
      <c r="AL120" s="94" t="s">
        <v>43</v>
      </c>
      <c r="AM120" s="97"/>
      <c r="AN120" s="97"/>
      <c r="AO120" s="97"/>
      <c r="AP120" s="97"/>
      <c r="AQ120" s="97"/>
      <c r="AR120" s="99"/>
      <c r="AS120" s="100">
        <v>0.19</v>
      </c>
      <c r="AT120" s="97">
        <v>0.19</v>
      </c>
      <c r="AU120" s="97">
        <v>0.2</v>
      </c>
      <c r="AV120" s="97">
        <f>0.56*0.95</f>
        <v>0.53200000000000003</v>
      </c>
      <c r="AW120" s="97">
        <v>0.56000000000000005</v>
      </c>
      <c r="AX120" s="99">
        <v>45128</v>
      </c>
      <c r="AY120" s="99"/>
      <c r="AZ120" s="101" t="s">
        <v>250</v>
      </c>
      <c r="BA120" s="95" t="s">
        <v>250</v>
      </c>
      <c r="BB120" s="95"/>
      <c r="BC120" s="101" t="s">
        <v>250</v>
      </c>
      <c r="BD120" s="95"/>
      <c r="BE120" s="95"/>
      <c r="BF120" s="102">
        <v>45149</v>
      </c>
    </row>
    <row r="121" spans="1:58" ht="25" customHeight="1" x14ac:dyDescent="0.35">
      <c r="A121" s="91" t="s">
        <v>1031</v>
      </c>
      <c r="B121" s="91"/>
      <c r="C121" s="91">
        <v>2700008855343</v>
      </c>
      <c r="D121" s="92" t="s">
        <v>1033</v>
      </c>
      <c r="E121" s="92" t="s">
        <v>1034</v>
      </c>
      <c r="F121" s="92" t="s">
        <v>1034</v>
      </c>
      <c r="G121" s="92" t="s">
        <v>1035</v>
      </c>
      <c r="H121" s="93" t="s">
        <v>1036</v>
      </c>
      <c r="I121" s="93" t="s">
        <v>1032</v>
      </c>
      <c r="J121" s="93" t="s">
        <v>1037</v>
      </c>
      <c r="K121" s="94" t="s">
        <v>142</v>
      </c>
      <c r="L121" s="95">
        <v>547393</v>
      </c>
      <c r="M121" s="95">
        <v>222387</v>
      </c>
      <c r="N121" s="93" t="s">
        <v>382</v>
      </c>
      <c r="O121" s="93" t="s">
        <v>382</v>
      </c>
      <c r="P121" s="93" t="s">
        <v>382</v>
      </c>
      <c r="Q121" s="95" t="s">
        <v>334</v>
      </c>
      <c r="R121" s="94" t="s">
        <v>283</v>
      </c>
      <c r="S121" s="96" t="s">
        <v>19</v>
      </c>
      <c r="T121" s="96" t="s">
        <v>64</v>
      </c>
      <c r="U121" s="94" t="s">
        <v>250</v>
      </c>
      <c r="V121" s="97">
        <v>0</v>
      </c>
      <c r="W121" s="98">
        <v>0</v>
      </c>
      <c r="X121" s="97">
        <f>0.95*0.08446</f>
        <v>8.0236999999999989E-2</v>
      </c>
      <c r="Y121" s="96"/>
      <c r="Z121" s="96"/>
      <c r="AA121" s="94"/>
      <c r="AB121" s="97"/>
      <c r="AC121" s="98"/>
      <c r="AD121" s="97"/>
      <c r="AE121" s="96"/>
      <c r="AF121" s="96"/>
      <c r="AG121" s="94"/>
      <c r="AH121" s="97"/>
      <c r="AI121" s="98"/>
      <c r="AJ121" s="97"/>
      <c r="AK121" s="94" t="s">
        <v>250</v>
      </c>
      <c r="AL121" s="94" t="s">
        <v>43</v>
      </c>
      <c r="AM121" s="97"/>
      <c r="AN121" s="97"/>
      <c r="AO121" s="97"/>
      <c r="AP121" s="97"/>
      <c r="AQ121" s="97"/>
      <c r="AR121" s="99"/>
      <c r="AS121" s="100">
        <v>0.08</v>
      </c>
      <c r="AT121" s="97">
        <v>0.08</v>
      </c>
      <c r="AU121" s="97">
        <v>8.4459999999999993E-2</v>
      </c>
      <c r="AV121" s="97">
        <f>0.95*0.635</f>
        <v>0.60324999999999995</v>
      </c>
      <c r="AW121" s="97">
        <v>0.63500000000000001</v>
      </c>
      <c r="AX121" s="99">
        <v>45141</v>
      </c>
      <c r="AY121" s="99"/>
      <c r="AZ121" s="101" t="s">
        <v>250</v>
      </c>
      <c r="BA121" s="95" t="s">
        <v>250</v>
      </c>
      <c r="BB121" s="95"/>
      <c r="BC121" s="101" t="s">
        <v>250</v>
      </c>
      <c r="BD121" s="95"/>
      <c r="BE121" s="95"/>
      <c r="BF121" s="102">
        <v>45149</v>
      </c>
    </row>
    <row r="122" spans="1:58" ht="25" customHeight="1" x14ac:dyDescent="0.35">
      <c r="A122" s="91" t="s">
        <v>1038</v>
      </c>
      <c r="B122" s="91"/>
      <c r="C122" s="91">
        <v>2700003533197</v>
      </c>
      <c r="D122" s="92" t="s">
        <v>1039</v>
      </c>
      <c r="E122" s="92" t="s">
        <v>1041</v>
      </c>
      <c r="F122" s="92" t="s">
        <v>1040</v>
      </c>
      <c r="G122" s="92" t="s">
        <v>1042</v>
      </c>
      <c r="H122" s="93" t="s">
        <v>432</v>
      </c>
      <c r="I122" s="93" t="s">
        <v>778</v>
      </c>
      <c r="J122" s="93" t="s">
        <v>1043</v>
      </c>
      <c r="K122" s="94" t="s">
        <v>142</v>
      </c>
      <c r="L122" s="95">
        <v>428059</v>
      </c>
      <c r="M122" s="95">
        <v>434747</v>
      </c>
      <c r="N122" s="93" t="s">
        <v>434</v>
      </c>
      <c r="O122" s="93" t="s">
        <v>434</v>
      </c>
      <c r="P122" s="93" t="s">
        <v>434</v>
      </c>
      <c r="Q122" s="95" t="s">
        <v>334</v>
      </c>
      <c r="R122" s="94" t="s">
        <v>283</v>
      </c>
      <c r="S122" s="96" t="s">
        <v>19</v>
      </c>
      <c r="T122" s="96" t="s">
        <v>64</v>
      </c>
      <c r="U122" s="94" t="s">
        <v>250</v>
      </c>
      <c r="V122" s="97">
        <v>0</v>
      </c>
      <c r="W122" s="98">
        <v>0</v>
      </c>
      <c r="X122" s="97">
        <v>0.19</v>
      </c>
      <c r="Y122" s="96"/>
      <c r="Z122" s="96"/>
      <c r="AA122" s="94"/>
      <c r="AB122" s="97"/>
      <c r="AC122" s="98"/>
      <c r="AD122" s="97"/>
      <c r="AE122" s="96"/>
      <c r="AF122" s="96"/>
      <c r="AG122" s="94"/>
      <c r="AH122" s="97"/>
      <c r="AI122" s="98"/>
      <c r="AJ122" s="97"/>
      <c r="AK122" s="94" t="s">
        <v>250</v>
      </c>
      <c r="AL122" s="94" t="s">
        <v>256</v>
      </c>
      <c r="AM122" s="97">
        <v>0.19</v>
      </c>
      <c r="AN122" s="97">
        <v>0.19</v>
      </c>
      <c r="AO122" s="97">
        <v>0.2</v>
      </c>
      <c r="AP122" s="97">
        <v>0.23749999999999999</v>
      </c>
      <c r="AQ122" s="97">
        <v>0.25</v>
      </c>
      <c r="AR122" s="99">
        <v>45170</v>
      </c>
      <c r="AS122" s="100"/>
      <c r="AT122" s="97"/>
      <c r="AU122" s="97"/>
      <c r="AV122" s="97"/>
      <c r="AW122" s="97"/>
      <c r="AX122" s="99">
        <v>45170</v>
      </c>
      <c r="AY122" s="99"/>
      <c r="AZ122" s="101" t="s">
        <v>250</v>
      </c>
      <c r="BA122" s="95" t="s">
        <v>250</v>
      </c>
      <c r="BB122" s="95"/>
      <c r="BC122" s="101" t="s">
        <v>250</v>
      </c>
      <c r="BD122" s="95"/>
      <c r="BE122" s="95"/>
      <c r="BF122" s="102">
        <v>45182</v>
      </c>
    </row>
    <row r="123" spans="1:58" ht="25" customHeight="1" x14ac:dyDescent="0.35">
      <c r="A123" s="91" t="s">
        <v>335</v>
      </c>
      <c r="B123" s="91"/>
      <c r="C123" s="91">
        <v>2400000864115</v>
      </c>
      <c r="D123" s="92" t="s">
        <v>1049</v>
      </c>
      <c r="E123" s="92" t="s">
        <v>1050</v>
      </c>
      <c r="F123" s="92" t="s">
        <v>1051</v>
      </c>
      <c r="G123" s="92" t="s">
        <v>1052</v>
      </c>
      <c r="H123" s="93" t="s">
        <v>1053</v>
      </c>
      <c r="I123" s="93" t="s">
        <v>341</v>
      </c>
      <c r="J123" s="93" t="s">
        <v>1054</v>
      </c>
      <c r="K123" s="94" t="s">
        <v>142</v>
      </c>
      <c r="L123" s="95">
        <v>331150</v>
      </c>
      <c r="M123" s="95">
        <v>139438</v>
      </c>
      <c r="N123" s="93" t="s">
        <v>903</v>
      </c>
      <c r="O123" s="93" t="s">
        <v>903</v>
      </c>
      <c r="P123" s="93" t="s">
        <v>903</v>
      </c>
      <c r="Q123" s="95" t="s">
        <v>334</v>
      </c>
      <c r="R123" s="94" t="s">
        <v>283</v>
      </c>
      <c r="S123" s="96" t="s">
        <v>19</v>
      </c>
      <c r="T123" s="96" t="s">
        <v>64</v>
      </c>
      <c r="U123" s="94" t="s">
        <v>250</v>
      </c>
      <c r="V123" s="97">
        <v>0</v>
      </c>
      <c r="W123" s="98">
        <v>0</v>
      </c>
      <c r="X123" s="97">
        <v>0.52249999999999996</v>
      </c>
      <c r="Y123" s="96"/>
      <c r="Z123" s="96"/>
      <c r="AA123" s="94"/>
      <c r="AB123" s="97"/>
      <c r="AC123" s="98"/>
      <c r="AD123" s="97"/>
      <c r="AE123" s="96"/>
      <c r="AF123" s="96"/>
      <c r="AG123" s="94"/>
      <c r="AH123" s="97"/>
      <c r="AI123" s="98"/>
      <c r="AJ123" s="97"/>
      <c r="AK123" s="94" t="s">
        <v>250</v>
      </c>
      <c r="AL123" s="94" t="s">
        <v>43</v>
      </c>
      <c r="AM123" s="97"/>
      <c r="AN123" s="97"/>
      <c r="AO123" s="97"/>
      <c r="AP123" s="97"/>
      <c r="AQ123" s="97"/>
      <c r="AR123" s="99"/>
      <c r="AS123" s="100">
        <v>0.52249999999999996</v>
      </c>
      <c r="AT123" s="97">
        <v>0.52249999999999996</v>
      </c>
      <c r="AU123" s="97">
        <v>0.55000000000000004</v>
      </c>
      <c r="AV123" s="97">
        <v>0.61750000000000005</v>
      </c>
      <c r="AW123" s="97">
        <v>0.65</v>
      </c>
      <c r="AX123" s="99">
        <v>45159</v>
      </c>
      <c r="AY123" s="99"/>
      <c r="AZ123" s="101" t="s">
        <v>250</v>
      </c>
      <c r="BA123" s="95" t="s">
        <v>250</v>
      </c>
      <c r="BB123" s="95"/>
      <c r="BC123" s="101" t="s">
        <v>250</v>
      </c>
      <c r="BD123" s="95"/>
      <c r="BE123" s="95"/>
      <c r="BF123" s="102">
        <v>45182</v>
      </c>
    </row>
    <row r="124" spans="1:58" ht="25" customHeight="1" x14ac:dyDescent="0.35">
      <c r="A124" s="91" t="s">
        <v>1044</v>
      </c>
      <c r="B124" s="91"/>
      <c r="C124" s="91">
        <v>2700002522974</v>
      </c>
      <c r="D124" s="92" t="s">
        <v>1055</v>
      </c>
      <c r="E124" s="92" t="s">
        <v>1055</v>
      </c>
      <c r="F124" s="92" t="s">
        <v>1055</v>
      </c>
      <c r="G124" s="92" t="s">
        <v>1056</v>
      </c>
      <c r="H124" s="93" t="s">
        <v>917</v>
      </c>
      <c r="I124" s="93" t="s">
        <v>1057</v>
      </c>
      <c r="J124" s="93" t="s">
        <v>1058</v>
      </c>
      <c r="K124" s="94" t="s">
        <v>142</v>
      </c>
      <c r="L124" s="95">
        <v>489211</v>
      </c>
      <c r="M124" s="95">
        <v>412306</v>
      </c>
      <c r="N124" s="93" t="s">
        <v>434</v>
      </c>
      <c r="O124" s="93" t="s">
        <v>434</v>
      </c>
      <c r="P124" s="93" t="s">
        <v>434</v>
      </c>
      <c r="Q124" s="95" t="s">
        <v>334</v>
      </c>
      <c r="R124" s="94" t="s">
        <v>283</v>
      </c>
      <c r="S124" s="96" t="s">
        <v>19</v>
      </c>
      <c r="T124" s="96" t="s">
        <v>64</v>
      </c>
      <c r="U124" s="94" t="s">
        <v>250</v>
      </c>
      <c r="V124" s="97">
        <v>0</v>
      </c>
      <c r="W124" s="98">
        <v>0</v>
      </c>
      <c r="X124" s="97">
        <v>7.1249999999999994E-2</v>
      </c>
      <c r="Y124" s="96"/>
      <c r="Z124" s="96"/>
      <c r="AA124" s="94"/>
      <c r="AB124" s="97"/>
      <c r="AC124" s="98"/>
      <c r="AD124" s="97"/>
      <c r="AE124" s="96"/>
      <c r="AF124" s="96"/>
      <c r="AG124" s="94"/>
      <c r="AH124" s="97"/>
      <c r="AI124" s="98"/>
      <c r="AJ124" s="97"/>
      <c r="AK124" s="94" t="s">
        <v>250</v>
      </c>
      <c r="AL124" s="94" t="s">
        <v>43</v>
      </c>
      <c r="AM124" s="97"/>
      <c r="AN124" s="97"/>
      <c r="AO124" s="97"/>
      <c r="AP124" s="97"/>
      <c r="AQ124" s="97"/>
      <c r="AR124" s="99"/>
      <c r="AS124" s="100">
        <v>7.1249999999999994E-2</v>
      </c>
      <c r="AT124" s="97">
        <v>7.1249999999999994E-2</v>
      </c>
      <c r="AU124" s="97">
        <v>7.4999999999999997E-2</v>
      </c>
      <c r="AV124" s="97">
        <v>0.20710000000000001</v>
      </c>
      <c r="AW124" s="97">
        <v>0.218</v>
      </c>
      <c r="AX124" s="99">
        <v>45173</v>
      </c>
      <c r="AY124" s="99"/>
      <c r="AZ124" s="101" t="s">
        <v>250</v>
      </c>
      <c r="BA124" s="95" t="s">
        <v>250</v>
      </c>
      <c r="BB124" s="95"/>
      <c r="BC124" s="101" t="s">
        <v>250</v>
      </c>
      <c r="BD124" s="95"/>
      <c r="BE124" s="95"/>
      <c r="BF124" s="102">
        <v>45182</v>
      </c>
    </row>
    <row r="125" spans="1:58" ht="25" customHeight="1" x14ac:dyDescent="0.35">
      <c r="A125" s="91" t="s">
        <v>1045</v>
      </c>
      <c r="B125" s="91"/>
      <c r="C125" s="91">
        <v>2700009321130</v>
      </c>
      <c r="D125" s="92" t="s">
        <v>1059</v>
      </c>
      <c r="E125" s="92" t="s">
        <v>1059</v>
      </c>
      <c r="F125" s="92" t="s">
        <v>1059</v>
      </c>
      <c r="G125" s="92" t="s">
        <v>1060</v>
      </c>
      <c r="H125" s="93" t="s">
        <v>1061</v>
      </c>
      <c r="I125" s="93" t="s">
        <v>1063</v>
      </c>
      <c r="J125" s="93" t="s">
        <v>1062</v>
      </c>
      <c r="K125" s="94" t="s">
        <v>142</v>
      </c>
      <c r="L125" s="95">
        <v>629627</v>
      </c>
      <c r="M125" s="95">
        <v>236025</v>
      </c>
      <c r="N125" s="93" t="s">
        <v>382</v>
      </c>
      <c r="O125" s="93" t="s">
        <v>382</v>
      </c>
      <c r="P125" s="93" t="s">
        <v>382</v>
      </c>
      <c r="Q125" s="95" t="s">
        <v>334</v>
      </c>
      <c r="R125" s="94" t="s">
        <v>283</v>
      </c>
      <c r="S125" s="96" t="s">
        <v>19</v>
      </c>
      <c r="T125" s="96" t="s">
        <v>64</v>
      </c>
      <c r="U125" s="94" t="s">
        <v>250</v>
      </c>
      <c r="V125" s="97">
        <v>0</v>
      </c>
      <c r="W125" s="98">
        <v>0</v>
      </c>
      <c r="X125" s="97">
        <v>9.9750000000000005E-2</v>
      </c>
      <c r="Y125" s="96"/>
      <c r="Z125" s="96"/>
      <c r="AA125" s="94"/>
      <c r="AB125" s="97"/>
      <c r="AC125" s="98"/>
      <c r="AD125" s="97"/>
      <c r="AE125" s="96"/>
      <c r="AF125" s="96"/>
      <c r="AG125" s="94"/>
      <c r="AH125" s="97"/>
      <c r="AI125" s="98"/>
      <c r="AJ125" s="97"/>
      <c r="AK125" s="94" t="s">
        <v>250</v>
      </c>
      <c r="AL125" s="94" t="s">
        <v>43</v>
      </c>
      <c r="AM125" s="97"/>
      <c r="AN125" s="97"/>
      <c r="AO125" s="97"/>
      <c r="AP125" s="97"/>
      <c r="AQ125" s="97"/>
      <c r="AR125" s="99"/>
      <c r="AS125" s="100">
        <v>9.9750000000000005E-2</v>
      </c>
      <c r="AT125" s="97">
        <v>9.9750000000000005E-2</v>
      </c>
      <c r="AU125" s="97">
        <v>0.105</v>
      </c>
      <c r="AV125" s="97">
        <v>0.13300000000000001</v>
      </c>
      <c r="AW125" s="97">
        <v>0.14000000000000001</v>
      </c>
      <c r="AX125" s="99">
        <v>45159</v>
      </c>
      <c r="AY125" s="99"/>
      <c r="AZ125" s="101" t="s">
        <v>250</v>
      </c>
      <c r="BA125" s="95" t="s">
        <v>250</v>
      </c>
      <c r="BB125" s="95"/>
      <c r="BC125" s="101" t="s">
        <v>250</v>
      </c>
      <c r="BD125" s="95"/>
      <c r="BE125" s="95"/>
      <c r="BF125" s="102">
        <v>45182</v>
      </c>
    </row>
    <row r="126" spans="1:58" ht="25" customHeight="1" x14ac:dyDescent="0.35">
      <c r="A126" s="91" t="s">
        <v>1046</v>
      </c>
      <c r="B126" s="91"/>
      <c r="C126" s="91"/>
      <c r="D126" s="92" t="s">
        <v>1064</v>
      </c>
      <c r="E126" s="92" t="s">
        <v>1065</v>
      </c>
      <c r="F126" s="92" t="s">
        <v>1065</v>
      </c>
      <c r="G126" s="92" t="s">
        <v>1066</v>
      </c>
      <c r="H126" s="93" t="s">
        <v>1067</v>
      </c>
      <c r="I126" s="93" t="s">
        <v>289</v>
      </c>
      <c r="J126" s="93" t="s">
        <v>1068</v>
      </c>
      <c r="K126" s="94" t="s">
        <v>142</v>
      </c>
      <c r="L126" s="95">
        <v>538246</v>
      </c>
      <c r="M126" s="95">
        <v>175762</v>
      </c>
      <c r="N126" s="93" t="s">
        <v>382</v>
      </c>
      <c r="O126" s="93" t="s">
        <v>382</v>
      </c>
      <c r="P126" s="93" t="s">
        <v>382</v>
      </c>
      <c r="Q126" s="95" t="s">
        <v>334</v>
      </c>
      <c r="R126" s="94" t="s">
        <v>283</v>
      </c>
      <c r="S126" s="96" t="s">
        <v>153</v>
      </c>
      <c r="T126" s="96" t="s">
        <v>65</v>
      </c>
      <c r="U126" s="94" t="s">
        <v>251</v>
      </c>
      <c r="V126" s="97">
        <v>0</v>
      </c>
      <c r="W126" s="98">
        <v>0</v>
      </c>
      <c r="X126" s="97">
        <v>0.246</v>
      </c>
      <c r="Y126" s="96"/>
      <c r="Z126" s="96"/>
      <c r="AA126" s="94"/>
      <c r="AB126" s="97"/>
      <c r="AC126" s="98"/>
      <c r="AD126" s="97"/>
      <c r="AE126" s="96"/>
      <c r="AF126" s="96"/>
      <c r="AG126" s="94"/>
      <c r="AH126" s="97"/>
      <c r="AI126" s="98"/>
      <c r="AJ126" s="97"/>
      <c r="AK126" s="94" t="s">
        <v>250</v>
      </c>
      <c r="AL126" s="94" t="s">
        <v>43</v>
      </c>
      <c r="AM126" s="97"/>
      <c r="AN126" s="97"/>
      <c r="AO126" s="97"/>
      <c r="AP126" s="97"/>
      <c r="AQ126" s="97"/>
      <c r="AR126" s="99"/>
      <c r="AS126" s="100">
        <v>0.247</v>
      </c>
      <c r="AT126" s="97">
        <v>0.247</v>
      </c>
      <c r="AU126" s="97">
        <v>0.26</v>
      </c>
      <c r="AV126" s="97">
        <v>0.13889000000000001</v>
      </c>
      <c r="AW126" s="97">
        <v>0.1462</v>
      </c>
      <c r="AX126" s="99">
        <v>45160</v>
      </c>
      <c r="AY126" s="99"/>
      <c r="AZ126" s="101" t="s">
        <v>250</v>
      </c>
      <c r="BA126" s="95" t="s">
        <v>250</v>
      </c>
      <c r="BB126" s="95"/>
      <c r="BC126" s="101" t="s">
        <v>250</v>
      </c>
      <c r="BD126" s="95"/>
      <c r="BE126" s="95"/>
      <c r="BF126" s="102">
        <v>45182</v>
      </c>
    </row>
    <row r="127" spans="1:58" ht="25" customHeight="1" x14ac:dyDescent="0.35">
      <c r="A127" s="91" t="s">
        <v>1047</v>
      </c>
      <c r="B127" s="91"/>
      <c r="C127" s="91">
        <v>2700007658207</v>
      </c>
      <c r="D127" s="92" t="s">
        <v>1069</v>
      </c>
      <c r="E127" s="92" t="s">
        <v>1070</v>
      </c>
      <c r="F127" s="92" t="s">
        <v>1071</v>
      </c>
      <c r="G127" s="92" t="s">
        <v>1072</v>
      </c>
      <c r="H127" s="93" t="s">
        <v>1073</v>
      </c>
      <c r="I127" s="93" t="s">
        <v>289</v>
      </c>
      <c r="J127" s="93" t="s">
        <v>1074</v>
      </c>
      <c r="K127" s="94" t="s">
        <v>142</v>
      </c>
      <c r="L127" s="95">
        <v>532190</v>
      </c>
      <c r="M127" s="95">
        <v>166029</v>
      </c>
      <c r="N127" s="93" t="s">
        <v>382</v>
      </c>
      <c r="O127" s="93" t="s">
        <v>382</v>
      </c>
      <c r="P127" s="93" t="s">
        <v>382</v>
      </c>
      <c r="Q127" s="95" t="s">
        <v>334</v>
      </c>
      <c r="R127" s="94" t="s">
        <v>283</v>
      </c>
      <c r="S127" s="96" t="s">
        <v>153</v>
      </c>
      <c r="T127" s="96" t="s">
        <v>65</v>
      </c>
      <c r="U127" s="94" t="s">
        <v>251</v>
      </c>
      <c r="V127" s="97">
        <v>0</v>
      </c>
      <c r="W127" s="98">
        <v>0</v>
      </c>
      <c r="X127" s="97">
        <v>4.7500000000000001E-2</v>
      </c>
      <c r="Y127" s="96"/>
      <c r="Z127" s="96"/>
      <c r="AA127" s="94"/>
      <c r="AB127" s="97"/>
      <c r="AC127" s="98"/>
      <c r="AD127" s="97"/>
      <c r="AE127" s="96"/>
      <c r="AF127" s="96"/>
      <c r="AG127" s="94"/>
      <c r="AH127" s="97"/>
      <c r="AI127" s="98"/>
      <c r="AJ127" s="97"/>
      <c r="AK127" s="94" t="s">
        <v>250</v>
      </c>
      <c r="AL127" s="94" t="s">
        <v>43</v>
      </c>
      <c r="AM127" s="97"/>
      <c r="AN127" s="97"/>
      <c r="AO127" s="97"/>
      <c r="AP127" s="97"/>
      <c r="AQ127" s="97"/>
      <c r="AR127" s="99"/>
      <c r="AS127" s="100">
        <v>4.7500000000000001E-2</v>
      </c>
      <c r="AT127" s="97">
        <v>4.7500000000000001E-2</v>
      </c>
      <c r="AU127" s="97">
        <v>0.05</v>
      </c>
      <c r="AV127" s="97">
        <v>0.48449999999999999</v>
      </c>
      <c r="AW127" s="97">
        <v>0.51</v>
      </c>
      <c r="AX127" s="99">
        <v>45156</v>
      </c>
      <c r="AY127" s="99"/>
      <c r="AZ127" s="101" t="s">
        <v>250</v>
      </c>
      <c r="BA127" s="95" t="s">
        <v>250</v>
      </c>
      <c r="BB127" s="95"/>
      <c r="BC127" s="101" t="s">
        <v>250</v>
      </c>
      <c r="BD127" s="95"/>
      <c r="BE127" s="95"/>
      <c r="BF127" s="102">
        <v>45182</v>
      </c>
    </row>
    <row r="128" spans="1:58" ht="25" customHeight="1" x14ac:dyDescent="0.35">
      <c r="A128" s="91" t="s">
        <v>1048</v>
      </c>
      <c r="B128" s="91"/>
      <c r="C128" s="91">
        <v>2700002656153</v>
      </c>
      <c r="D128" s="92" t="s">
        <v>1075</v>
      </c>
      <c r="E128" s="92" t="s">
        <v>1075</v>
      </c>
      <c r="F128" s="92" t="s">
        <v>1076</v>
      </c>
      <c r="G128" s="92" t="s">
        <v>1077</v>
      </c>
      <c r="H128" s="93" t="s">
        <v>289</v>
      </c>
      <c r="I128" s="93" t="s">
        <v>1078</v>
      </c>
      <c r="J128" s="93" t="s">
        <v>1079</v>
      </c>
      <c r="K128" s="94" t="s">
        <v>142</v>
      </c>
      <c r="L128" s="95">
        <v>520537</v>
      </c>
      <c r="M128" s="95">
        <v>189691</v>
      </c>
      <c r="N128" s="93" t="s">
        <v>382</v>
      </c>
      <c r="O128" s="93" t="s">
        <v>382</v>
      </c>
      <c r="P128" s="93" t="s">
        <v>382</v>
      </c>
      <c r="Q128" s="95" t="s">
        <v>334</v>
      </c>
      <c r="R128" s="94" t="s">
        <v>283</v>
      </c>
      <c r="S128" s="96" t="s">
        <v>19</v>
      </c>
      <c r="T128" s="96" t="s">
        <v>64</v>
      </c>
      <c r="U128" s="94" t="s">
        <v>250</v>
      </c>
      <c r="V128" s="97">
        <v>0</v>
      </c>
      <c r="W128" s="98">
        <v>0</v>
      </c>
      <c r="X128" s="97">
        <v>0.13755999999999999</v>
      </c>
      <c r="Y128" s="96"/>
      <c r="Z128" s="96"/>
      <c r="AA128" s="94"/>
      <c r="AB128" s="97"/>
      <c r="AC128" s="98"/>
      <c r="AD128" s="97"/>
      <c r="AE128" s="96"/>
      <c r="AF128" s="96"/>
      <c r="AG128" s="94"/>
      <c r="AH128" s="97"/>
      <c r="AI128" s="98"/>
      <c r="AJ128" s="97"/>
      <c r="AK128" s="94" t="s">
        <v>250</v>
      </c>
      <c r="AL128" s="94" t="s">
        <v>43</v>
      </c>
      <c r="AM128" s="97"/>
      <c r="AN128" s="97"/>
      <c r="AO128" s="97"/>
      <c r="AP128" s="97"/>
      <c r="AQ128" s="97"/>
      <c r="AR128" s="99"/>
      <c r="AS128" s="100">
        <v>0.13755999999999999</v>
      </c>
      <c r="AT128" s="97">
        <v>0.13755999999999999</v>
      </c>
      <c r="AU128" s="97">
        <v>0.14480000000000001</v>
      </c>
      <c r="AV128" s="97">
        <v>0.38</v>
      </c>
      <c r="AW128" s="97">
        <v>0.4</v>
      </c>
      <c r="AX128" s="99">
        <v>45172</v>
      </c>
      <c r="AY128" s="99"/>
      <c r="AZ128" s="101" t="s">
        <v>250</v>
      </c>
      <c r="BA128" s="95" t="s">
        <v>250</v>
      </c>
      <c r="BB128" s="95"/>
      <c r="BC128" s="101" t="s">
        <v>250</v>
      </c>
      <c r="BD128" s="95"/>
      <c r="BE128" s="95"/>
      <c r="BF128" s="102">
        <v>45182</v>
      </c>
    </row>
    <row r="129" spans="1:58" ht="25" customHeight="1" x14ac:dyDescent="0.35">
      <c r="A129" s="91" t="s">
        <v>1080</v>
      </c>
      <c r="B129" s="91"/>
      <c r="C129" s="91">
        <v>2700007992518</v>
      </c>
      <c r="D129" s="92" t="s">
        <v>1081</v>
      </c>
      <c r="E129" s="92" t="s">
        <v>600</v>
      </c>
      <c r="F129" s="92" t="s">
        <v>1082</v>
      </c>
      <c r="G129" s="92" t="s">
        <v>1081</v>
      </c>
      <c r="H129" s="93" t="s">
        <v>279</v>
      </c>
      <c r="I129" s="93" t="s">
        <v>280</v>
      </c>
      <c r="J129" s="93" t="s">
        <v>1083</v>
      </c>
      <c r="K129" s="94" t="s">
        <v>142</v>
      </c>
      <c r="L129" s="95">
        <v>469631</v>
      </c>
      <c r="M129" s="95">
        <v>170284</v>
      </c>
      <c r="N129" s="93" t="s">
        <v>446</v>
      </c>
      <c r="O129" s="93" t="s">
        <v>446</v>
      </c>
      <c r="P129" s="93" t="s">
        <v>446</v>
      </c>
      <c r="Q129" s="95" t="s">
        <v>334</v>
      </c>
      <c r="R129" s="94" t="s">
        <v>283</v>
      </c>
      <c r="S129" s="96" t="s">
        <v>153</v>
      </c>
      <c r="T129" s="96" t="s">
        <v>65</v>
      </c>
      <c r="U129" s="94" t="s">
        <v>251</v>
      </c>
      <c r="V129" s="97">
        <v>0</v>
      </c>
      <c r="W129" s="98">
        <v>0</v>
      </c>
      <c r="X129" s="97">
        <v>0.12825</v>
      </c>
      <c r="Y129" s="96"/>
      <c r="Z129" s="96"/>
      <c r="AA129" s="94"/>
      <c r="AB129" s="97"/>
      <c r="AC129" s="98"/>
      <c r="AD129" s="97"/>
      <c r="AE129" s="96"/>
      <c r="AF129" s="96"/>
      <c r="AG129" s="94"/>
      <c r="AH129" s="97"/>
      <c r="AI129" s="98"/>
      <c r="AJ129" s="97"/>
      <c r="AK129" s="94" t="s">
        <v>250</v>
      </c>
      <c r="AL129" s="94" t="s">
        <v>256</v>
      </c>
      <c r="AM129" s="97">
        <v>0.12825</v>
      </c>
      <c r="AN129" s="97">
        <v>0.12825</v>
      </c>
      <c r="AO129" s="97">
        <v>0.13500000000000001</v>
      </c>
      <c r="AP129" s="97">
        <v>2.375E-2</v>
      </c>
      <c r="AQ129" s="97">
        <v>2.5000000000000001E-2</v>
      </c>
      <c r="AR129" s="99">
        <v>45153</v>
      </c>
      <c r="AS129" s="100"/>
      <c r="AT129" s="97"/>
      <c r="AU129" s="97"/>
      <c r="AV129" s="97"/>
      <c r="AW129" s="97"/>
      <c r="AX129" s="99">
        <v>45107</v>
      </c>
      <c r="AY129" s="99"/>
      <c r="AZ129" s="101" t="s">
        <v>250</v>
      </c>
      <c r="BA129" s="95" t="s">
        <v>250</v>
      </c>
      <c r="BB129" s="95"/>
      <c r="BC129" s="101" t="s">
        <v>250</v>
      </c>
      <c r="BD129" s="95"/>
      <c r="BE129" s="95"/>
      <c r="BF129" s="102">
        <v>45182</v>
      </c>
    </row>
    <row r="130" spans="1:58" ht="25" customHeight="1" x14ac:dyDescent="0.35">
      <c r="A130" s="91" t="s">
        <v>897</v>
      </c>
      <c r="B130" s="91"/>
      <c r="C130" s="91">
        <v>2700008195271</v>
      </c>
      <c r="D130" s="92" t="s">
        <v>905</v>
      </c>
      <c r="E130" s="92" t="s">
        <v>1084</v>
      </c>
      <c r="F130" s="92" t="s">
        <v>1085</v>
      </c>
      <c r="G130" s="92" t="s">
        <v>1086</v>
      </c>
      <c r="H130" s="93" t="s">
        <v>1087</v>
      </c>
      <c r="I130" s="93" t="s">
        <v>901</v>
      </c>
      <c r="J130" s="93" t="s">
        <v>1088</v>
      </c>
      <c r="K130" s="94" t="s">
        <v>142</v>
      </c>
      <c r="L130" s="95">
        <v>404958</v>
      </c>
      <c r="M130" s="95">
        <v>287524</v>
      </c>
      <c r="N130" s="93" t="s">
        <v>903</v>
      </c>
      <c r="O130" s="93" t="s">
        <v>903</v>
      </c>
      <c r="P130" s="93" t="s">
        <v>903</v>
      </c>
      <c r="Q130" s="95" t="s">
        <v>334</v>
      </c>
      <c r="R130" s="94" t="s">
        <v>283</v>
      </c>
      <c r="S130" s="96" t="s">
        <v>19</v>
      </c>
      <c r="T130" s="96" t="s">
        <v>64</v>
      </c>
      <c r="U130" s="94" t="s">
        <v>250</v>
      </c>
      <c r="V130" s="97">
        <v>0</v>
      </c>
      <c r="W130" s="98">
        <v>0</v>
      </c>
      <c r="X130" s="97">
        <v>0.11020000000000001</v>
      </c>
      <c r="Y130" s="96"/>
      <c r="Z130" s="96"/>
      <c r="AA130" s="94"/>
      <c r="AB130" s="97"/>
      <c r="AC130" s="98"/>
      <c r="AD130" s="97"/>
      <c r="AE130" s="96"/>
      <c r="AF130" s="96"/>
      <c r="AG130" s="94"/>
      <c r="AH130" s="97"/>
      <c r="AI130" s="98"/>
      <c r="AJ130" s="97"/>
      <c r="AK130" s="94" t="s">
        <v>250</v>
      </c>
      <c r="AL130" s="94" t="s">
        <v>43</v>
      </c>
      <c r="AM130" s="97"/>
      <c r="AN130" s="97"/>
      <c r="AO130" s="97"/>
      <c r="AP130" s="97"/>
      <c r="AQ130" s="97"/>
      <c r="AR130" s="99"/>
      <c r="AS130" s="100">
        <v>0.11020000000000001</v>
      </c>
      <c r="AT130" s="97">
        <v>0.11020000000000001</v>
      </c>
      <c r="AU130" s="97">
        <v>0.11600000000000001</v>
      </c>
      <c r="AV130" s="97">
        <v>7.6950000000000005E-2</v>
      </c>
      <c r="AW130" s="97">
        <v>8.1000000000000003E-2</v>
      </c>
      <c r="AX130" s="99">
        <v>45113</v>
      </c>
      <c r="AY130" s="99"/>
      <c r="AZ130" s="101" t="s">
        <v>250</v>
      </c>
      <c r="BA130" s="95" t="s">
        <v>250</v>
      </c>
      <c r="BB130" s="95"/>
      <c r="BC130" s="101" t="s">
        <v>250</v>
      </c>
      <c r="BD130" s="95"/>
      <c r="BE130" s="95"/>
      <c r="BF130" s="102">
        <v>45182</v>
      </c>
    </row>
    <row r="131" spans="1:58" ht="25" customHeight="1" x14ac:dyDescent="0.35">
      <c r="A131" s="91" t="s">
        <v>1089</v>
      </c>
      <c r="B131" s="91"/>
      <c r="C131" s="91">
        <v>2700004484503</v>
      </c>
      <c r="D131" s="92" t="s">
        <v>1090</v>
      </c>
      <c r="E131" s="92" t="s">
        <v>1090</v>
      </c>
      <c r="F131" s="92" t="s">
        <v>1091</v>
      </c>
      <c r="G131" s="92" t="s">
        <v>1092</v>
      </c>
      <c r="H131" s="93" t="s">
        <v>1093</v>
      </c>
      <c r="I131" s="93" t="s">
        <v>618</v>
      </c>
      <c r="J131" s="93" t="s">
        <v>1094</v>
      </c>
      <c r="K131" s="94" t="s">
        <v>142</v>
      </c>
      <c r="L131" s="95">
        <v>486389</v>
      </c>
      <c r="M131" s="95">
        <v>151881</v>
      </c>
      <c r="N131" s="93" t="s">
        <v>446</v>
      </c>
      <c r="O131" s="93" t="s">
        <v>446</v>
      </c>
      <c r="P131" s="93" t="s">
        <v>446</v>
      </c>
      <c r="Q131" s="95" t="s">
        <v>334</v>
      </c>
      <c r="R131" s="94" t="s">
        <v>283</v>
      </c>
      <c r="S131" s="96" t="s">
        <v>19</v>
      </c>
      <c r="T131" s="96" t="s">
        <v>64</v>
      </c>
      <c r="U131" s="94" t="s">
        <v>250</v>
      </c>
      <c r="V131" s="97">
        <v>0</v>
      </c>
      <c r="W131" s="98">
        <v>0</v>
      </c>
      <c r="X131" s="97">
        <v>5.7000000000000002E-2</v>
      </c>
      <c r="Y131" s="96"/>
      <c r="Z131" s="96"/>
      <c r="AA131" s="94"/>
      <c r="AB131" s="97"/>
      <c r="AC131" s="98"/>
      <c r="AD131" s="97"/>
      <c r="AE131" s="96"/>
      <c r="AF131" s="96"/>
      <c r="AG131" s="94"/>
      <c r="AH131" s="97"/>
      <c r="AI131" s="98"/>
      <c r="AJ131" s="97"/>
      <c r="AK131" s="94" t="s">
        <v>250</v>
      </c>
      <c r="AL131" s="94" t="s">
        <v>256</v>
      </c>
      <c r="AM131" s="97">
        <v>5.7000000000000002E-2</v>
      </c>
      <c r="AN131" s="97">
        <v>5.7000000000000002E-2</v>
      </c>
      <c r="AO131" s="97">
        <v>0.06</v>
      </c>
      <c r="AP131" s="97">
        <v>0.114</v>
      </c>
      <c r="AQ131" s="97">
        <v>0.114</v>
      </c>
      <c r="AR131" s="99">
        <v>45162</v>
      </c>
      <c r="AS131" s="100"/>
      <c r="AT131" s="97"/>
      <c r="AU131" s="97"/>
      <c r="AV131" s="97"/>
      <c r="AW131" s="97"/>
      <c r="AX131" s="99">
        <v>45127</v>
      </c>
      <c r="AY131" s="99"/>
      <c r="AZ131" s="101" t="s">
        <v>250</v>
      </c>
      <c r="BA131" s="95" t="s">
        <v>250</v>
      </c>
      <c r="BB131" s="95"/>
      <c r="BC131" s="101" t="s">
        <v>250</v>
      </c>
      <c r="BD131" s="95"/>
      <c r="BE131" s="95"/>
      <c r="BF131" s="102">
        <v>45182</v>
      </c>
    </row>
    <row r="132" spans="1:58" ht="25" customHeight="1" x14ac:dyDescent="0.35">
      <c r="A132" s="91" t="s">
        <v>1095</v>
      </c>
      <c r="B132" s="91"/>
      <c r="C132" s="91">
        <v>2700005900853</v>
      </c>
      <c r="D132" s="92" t="s">
        <v>1096</v>
      </c>
      <c r="E132" s="92" t="s">
        <v>1097</v>
      </c>
      <c r="F132" s="92" t="s">
        <v>1098</v>
      </c>
      <c r="G132" s="92" t="s">
        <v>1097</v>
      </c>
      <c r="H132" s="93" t="s">
        <v>1099</v>
      </c>
      <c r="I132" s="93" t="s">
        <v>1100</v>
      </c>
      <c r="J132" s="93" t="s">
        <v>1101</v>
      </c>
      <c r="K132" s="94" t="s">
        <v>142</v>
      </c>
      <c r="L132" s="95">
        <v>401373</v>
      </c>
      <c r="M132" s="95">
        <v>93421</v>
      </c>
      <c r="N132" s="93" t="s">
        <v>446</v>
      </c>
      <c r="O132" s="93" t="s">
        <v>446</v>
      </c>
      <c r="P132" s="93" t="s">
        <v>446</v>
      </c>
      <c r="Q132" s="95" t="s">
        <v>334</v>
      </c>
      <c r="R132" s="94" t="s">
        <v>283</v>
      </c>
      <c r="S132" s="96" t="s">
        <v>19</v>
      </c>
      <c r="T132" s="96" t="s">
        <v>64</v>
      </c>
      <c r="U132" s="94" t="s">
        <v>250</v>
      </c>
      <c r="V132" s="97">
        <v>0</v>
      </c>
      <c r="W132" s="98">
        <v>0</v>
      </c>
      <c r="X132" s="97">
        <v>5.7000000000000002E-2</v>
      </c>
      <c r="Y132" s="96"/>
      <c r="Z132" s="96"/>
      <c r="AA132" s="94"/>
      <c r="AB132" s="97"/>
      <c r="AC132" s="98"/>
      <c r="AD132" s="97"/>
      <c r="AE132" s="96"/>
      <c r="AF132" s="96"/>
      <c r="AG132" s="94"/>
      <c r="AH132" s="97"/>
      <c r="AI132" s="98"/>
      <c r="AJ132" s="97"/>
      <c r="AK132" s="94" t="s">
        <v>250</v>
      </c>
      <c r="AL132" s="94" t="s">
        <v>43</v>
      </c>
      <c r="AM132" s="97"/>
      <c r="AN132" s="97"/>
      <c r="AO132" s="97"/>
      <c r="AP132" s="97"/>
      <c r="AQ132" s="97"/>
      <c r="AR132" s="99"/>
      <c r="AS132" s="100">
        <v>5.7000000000000002E-2</v>
      </c>
      <c r="AT132" s="97">
        <v>5.7000000000000002E-2</v>
      </c>
      <c r="AU132" s="97">
        <v>0.06</v>
      </c>
      <c r="AV132" s="97">
        <v>9.5000000000000001E-2</v>
      </c>
      <c r="AW132" s="97">
        <v>0.1</v>
      </c>
      <c r="AX132" s="99">
        <v>45140</v>
      </c>
      <c r="AY132" s="99"/>
      <c r="AZ132" s="101" t="s">
        <v>250</v>
      </c>
      <c r="BA132" s="95" t="s">
        <v>250</v>
      </c>
      <c r="BB132" s="95"/>
      <c r="BC132" s="101" t="s">
        <v>250</v>
      </c>
      <c r="BD132" s="95"/>
      <c r="BE132" s="95"/>
      <c r="BF132" s="102">
        <v>45182</v>
      </c>
    </row>
    <row r="133" spans="1:58" ht="25" customHeight="1" x14ac:dyDescent="0.35">
      <c r="A133" s="91" t="s">
        <v>1102</v>
      </c>
      <c r="B133" s="91"/>
      <c r="C133" s="91">
        <v>2700001048144</v>
      </c>
      <c r="D133" s="92" t="s">
        <v>1103</v>
      </c>
      <c r="E133" s="92" t="s">
        <v>1106</v>
      </c>
      <c r="F133" s="92" t="s">
        <v>1104</v>
      </c>
      <c r="G133" s="92" t="s">
        <v>1105</v>
      </c>
      <c r="H133" s="93" t="s">
        <v>1107</v>
      </c>
      <c r="I133" s="93" t="s">
        <v>1108</v>
      </c>
      <c r="J133" s="93" t="s">
        <v>1109</v>
      </c>
      <c r="K133" s="94" t="s">
        <v>142</v>
      </c>
      <c r="L133" s="95">
        <v>538710</v>
      </c>
      <c r="M133" s="95">
        <v>140514</v>
      </c>
      <c r="N133" s="93" t="s">
        <v>382</v>
      </c>
      <c r="O133" s="93" t="s">
        <v>382</v>
      </c>
      <c r="P133" s="93" t="s">
        <v>382</v>
      </c>
      <c r="Q133" s="95" t="s">
        <v>334</v>
      </c>
      <c r="R133" s="94" t="s">
        <v>283</v>
      </c>
      <c r="S133" s="96" t="s">
        <v>19</v>
      </c>
      <c r="T133" s="96" t="s">
        <v>64</v>
      </c>
      <c r="U133" s="94" t="s">
        <v>250</v>
      </c>
      <c r="V133" s="97">
        <v>0</v>
      </c>
      <c r="W133" s="98">
        <v>0</v>
      </c>
      <c r="X133" s="97">
        <v>4.7500000000000001E-2</v>
      </c>
      <c r="Y133" s="96"/>
      <c r="Z133" s="96"/>
      <c r="AA133" s="94"/>
      <c r="AB133" s="97"/>
      <c r="AC133" s="98"/>
      <c r="AD133" s="97"/>
      <c r="AE133" s="96"/>
      <c r="AF133" s="96"/>
      <c r="AG133" s="94"/>
      <c r="AH133" s="97"/>
      <c r="AI133" s="98"/>
      <c r="AJ133" s="97"/>
      <c r="AK133" s="94" t="s">
        <v>250</v>
      </c>
      <c r="AL133" s="94" t="s">
        <v>43</v>
      </c>
      <c r="AM133" s="97"/>
      <c r="AN133" s="97"/>
      <c r="AO133" s="97"/>
      <c r="AP133" s="97"/>
      <c r="AQ133" s="97"/>
      <c r="AR133" s="99"/>
      <c r="AS133" s="100">
        <v>4.7500000000000001E-2</v>
      </c>
      <c r="AT133" s="97">
        <v>4.7500000000000001E-2</v>
      </c>
      <c r="AU133" s="97">
        <v>0.05</v>
      </c>
      <c r="AV133" s="97">
        <v>0.11305</v>
      </c>
      <c r="AW133" s="97">
        <v>0.11899999999999999</v>
      </c>
      <c r="AX133" s="99">
        <v>45146</v>
      </c>
      <c r="AY133" s="99"/>
      <c r="AZ133" s="101" t="s">
        <v>250</v>
      </c>
      <c r="BA133" s="95" t="s">
        <v>250</v>
      </c>
      <c r="BB133" s="95"/>
      <c r="BC133" s="101" t="s">
        <v>250</v>
      </c>
      <c r="BD133" s="95"/>
      <c r="BE133" s="95"/>
      <c r="BF133" s="102">
        <v>45182</v>
      </c>
    </row>
    <row r="134" spans="1:58" ht="25" customHeight="1" x14ac:dyDescent="0.35">
      <c r="A134" s="91" t="s">
        <v>1110</v>
      </c>
      <c r="B134" s="91"/>
      <c r="C134" s="91">
        <v>2700007474749</v>
      </c>
      <c r="D134" s="92" t="s">
        <v>600</v>
      </c>
      <c r="E134" s="92" t="s">
        <v>600</v>
      </c>
      <c r="F134" s="92" t="s">
        <v>1111</v>
      </c>
      <c r="G134" s="92" t="s">
        <v>1112</v>
      </c>
      <c r="H134" s="93" t="s">
        <v>289</v>
      </c>
      <c r="I134" s="93" t="s">
        <v>1078</v>
      </c>
      <c r="J134" s="93" t="s">
        <v>1113</v>
      </c>
      <c r="K134" s="94" t="s">
        <v>142</v>
      </c>
      <c r="L134" s="95">
        <v>515528</v>
      </c>
      <c r="M134" s="95">
        <v>179899</v>
      </c>
      <c r="N134" s="93" t="s">
        <v>382</v>
      </c>
      <c r="O134" s="93" t="s">
        <v>382</v>
      </c>
      <c r="P134" s="93" t="s">
        <v>382</v>
      </c>
      <c r="Q134" s="95" t="s">
        <v>334</v>
      </c>
      <c r="R134" s="94" t="s">
        <v>283</v>
      </c>
      <c r="S134" s="96" t="s">
        <v>153</v>
      </c>
      <c r="T134" s="96" t="s">
        <v>65</v>
      </c>
      <c r="U134" s="94" t="s">
        <v>251</v>
      </c>
      <c r="V134" s="97">
        <v>0</v>
      </c>
      <c r="W134" s="98">
        <v>0</v>
      </c>
      <c r="X134" s="97">
        <v>6.6500000000000004E-2</v>
      </c>
      <c r="Y134" s="96"/>
      <c r="Z134" s="96"/>
      <c r="AA134" s="94"/>
      <c r="AB134" s="97"/>
      <c r="AC134" s="98"/>
      <c r="AD134" s="97"/>
      <c r="AE134" s="96"/>
      <c r="AF134" s="96"/>
      <c r="AG134" s="94"/>
      <c r="AH134" s="97"/>
      <c r="AI134" s="98"/>
      <c r="AJ134" s="97"/>
      <c r="AK134" s="94" t="s">
        <v>250</v>
      </c>
      <c r="AL134" s="94" t="s">
        <v>43</v>
      </c>
      <c r="AM134" s="97"/>
      <c r="AN134" s="97"/>
      <c r="AO134" s="97"/>
      <c r="AP134" s="97"/>
      <c r="AQ134" s="97"/>
      <c r="AR134" s="99"/>
      <c r="AS134" s="100">
        <v>6.6500000000000004E-2</v>
      </c>
      <c r="AT134" s="97">
        <v>6.6500000000000004E-2</v>
      </c>
      <c r="AU134" s="97">
        <v>7.0000000000000007E-2</v>
      </c>
      <c r="AV134" s="97">
        <v>0.15010000000000001</v>
      </c>
      <c r="AW134" s="97">
        <v>0.158</v>
      </c>
      <c r="AX134" s="99">
        <v>45147</v>
      </c>
      <c r="AY134" s="99"/>
      <c r="AZ134" s="101" t="s">
        <v>250</v>
      </c>
      <c r="BA134" s="95" t="s">
        <v>250</v>
      </c>
      <c r="BB134" s="95"/>
      <c r="BC134" s="101" t="s">
        <v>250</v>
      </c>
      <c r="BD134" s="95"/>
      <c r="BE134" s="95"/>
      <c r="BF134" s="102">
        <v>45182</v>
      </c>
    </row>
    <row r="135" spans="1:58" ht="25" customHeight="1" x14ac:dyDescent="0.35">
      <c r="A135" s="91" t="s">
        <v>1120</v>
      </c>
      <c r="B135" s="91"/>
      <c r="C135" s="91">
        <v>2700001487050</v>
      </c>
      <c r="D135" s="92" t="s">
        <v>1122</v>
      </c>
      <c r="E135" s="92" t="s">
        <v>1123</v>
      </c>
      <c r="F135" s="92" t="s">
        <v>1123</v>
      </c>
      <c r="G135" s="92" t="s">
        <v>1124</v>
      </c>
      <c r="H135" s="93" t="s">
        <v>425</v>
      </c>
      <c r="I135" s="93" t="s">
        <v>474</v>
      </c>
      <c r="J135" s="93" t="s">
        <v>1125</v>
      </c>
      <c r="K135" s="94" t="s">
        <v>142</v>
      </c>
      <c r="L135" s="95">
        <v>474785</v>
      </c>
      <c r="M135" s="95">
        <v>260438</v>
      </c>
      <c r="N135" s="93" t="s">
        <v>903</v>
      </c>
      <c r="O135" s="93" t="s">
        <v>903</v>
      </c>
      <c r="P135" s="93" t="s">
        <v>903</v>
      </c>
      <c r="Q135" s="95" t="s">
        <v>334</v>
      </c>
      <c r="R135" s="94" t="s">
        <v>283</v>
      </c>
      <c r="S135" s="96" t="s">
        <v>19</v>
      </c>
      <c r="T135" s="96" t="s">
        <v>64</v>
      </c>
      <c r="U135" s="94" t="s">
        <v>250</v>
      </c>
      <c r="V135" s="97">
        <v>0</v>
      </c>
      <c r="W135" s="98">
        <v>0</v>
      </c>
      <c r="X135" s="97">
        <v>0.1045</v>
      </c>
      <c r="Y135" s="96"/>
      <c r="Z135" s="96"/>
      <c r="AA135" s="94"/>
      <c r="AB135" s="97"/>
      <c r="AC135" s="98"/>
      <c r="AD135" s="97"/>
      <c r="AE135" s="96"/>
      <c r="AF135" s="96"/>
      <c r="AG135" s="94"/>
      <c r="AH135" s="97"/>
      <c r="AI135" s="98"/>
      <c r="AJ135" s="97"/>
      <c r="AK135" s="94" t="s">
        <v>250</v>
      </c>
      <c r="AL135" s="94" t="s">
        <v>43</v>
      </c>
      <c r="AM135" s="97"/>
      <c r="AN135" s="97"/>
      <c r="AO135" s="97"/>
      <c r="AP135" s="97"/>
      <c r="AQ135" s="97"/>
      <c r="AR135" s="99"/>
      <c r="AS135" s="100">
        <v>0.1045</v>
      </c>
      <c r="AT135" s="100">
        <f>0.95*0.11</f>
        <v>0.1045</v>
      </c>
      <c r="AU135" s="97">
        <v>0.11</v>
      </c>
      <c r="AV135" s="97">
        <v>0.54149999999999998</v>
      </c>
      <c r="AW135" s="97">
        <v>0.56999999999999995</v>
      </c>
      <c r="AX135" s="99">
        <v>45203</v>
      </c>
      <c r="AY135" s="99"/>
      <c r="AZ135" s="101" t="s">
        <v>250</v>
      </c>
      <c r="BA135" s="95" t="s">
        <v>250</v>
      </c>
      <c r="BB135" s="95"/>
      <c r="BC135" s="101" t="s">
        <v>250</v>
      </c>
      <c r="BD135" s="95"/>
      <c r="BE135" s="95"/>
      <c r="BF135" s="102">
        <v>45209</v>
      </c>
    </row>
    <row r="136" spans="1:58" ht="25" customHeight="1" x14ac:dyDescent="0.35">
      <c r="A136" s="91" t="s">
        <v>1121</v>
      </c>
      <c r="B136" s="91"/>
      <c r="C136" s="91">
        <v>2700007801700</v>
      </c>
      <c r="D136" s="92" t="s">
        <v>1126</v>
      </c>
      <c r="E136" s="92" t="s">
        <v>1128</v>
      </c>
      <c r="F136" s="92" t="s">
        <v>1127</v>
      </c>
      <c r="G136" s="92" t="s">
        <v>1129</v>
      </c>
      <c r="H136" s="93" t="s">
        <v>1130</v>
      </c>
      <c r="I136" s="93" t="s">
        <v>1131</v>
      </c>
      <c r="J136" s="93" t="s">
        <v>1132</v>
      </c>
      <c r="K136" s="94" t="s">
        <v>142</v>
      </c>
      <c r="L136" s="95">
        <v>505575</v>
      </c>
      <c r="M136" s="95">
        <v>218703</v>
      </c>
      <c r="N136" s="93" t="s">
        <v>382</v>
      </c>
      <c r="O136" s="93" t="s">
        <v>382</v>
      </c>
      <c r="P136" s="93" t="s">
        <v>382</v>
      </c>
      <c r="Q136" s="95" t="s">
        <v>334</v>
      </c>
      <c r="R136" s="94" t="s">
        <v>283</v>
      </c>
      <c r="S136" s="96" t="s">
        <v>19</v>
      </c>
      <c r="T136" s="96" t="s">
        <v>64</v>
      </c>
      <c r="U136" s="94" t="s">
        <v>250</v>
      </c>
      <c r="V136" s="97">
        <v>0</v>
      </c>
      <c r="W136" s="98">
        <v>0</v>
      </c>
      <c r="X136" s="97">
        <v>0.1653</v>
      </c>
      <c r="Y136" s="96"/>
      <c r="Z136" s="96"/>
      <c r="AA136" s="94"/>
      <c r="AB136" s="97"/>
      <c r="AC136" s="98"/>
      <c r="AD136" s="97"/>
      <c r="AE136" s="96"/>
      <c r="AF136" s="96"/>
      <c r="AG136" s="94"/>
      <c r="AH136" s="97"/>
      <c r="AI136" s="98"/>
      <c r="AJ136" s="97"/>
      <c r="AK136" s="94" t="s">
        <v>250</v>
      </c>
      <c r="AL136" s="94" t="s">
        <v>43</v>
      </c>
      <c r="AM136" s="97"/>
      <c r="AN136" s="97"/>
      <c r="AO136" s="97"/>
      <c r="AP136" s="97"/>
      <c r="AQ136" s="97"/>
      <c r="AR136" s="99"/>
      <c r="AS136" s="100">
        <v>0.1653</v>
      </c>
      <c r="AT136" s="100">
        <v>0.16529999999999997</v>
      </c>
      <c r="AU136" s="100">
        <v>0.17399999999999999</v>
      </c>
      <c r="AV136" s="97">
        <v>1.2625499999999998</v>
      </c>
      <c r="AW136" s="97">
        <v>1.329</v>
      </c>
      <c r="AX136" s="99">
        <v>45187</v>
      </c>
      <c r="AY136" s="99"/>
      <c r="AZ136" s="101" t="s">
        <v>250</v>
      </c>
      <c r="BA136" s="95" t="s">
        <v>250</v>
      </c>
      <c r="BB136" s="95"/>
      <c r="BC136" s="101" t="s">
        <v>250</v>
      </c>
      <c r="BD136" s="95"/>
      <c r="BE136" s="95"/>
      <c r="BF136" s="102">
        <v>45209</v>
      </c>
    </row>
    <row r="137" spans="1:58" ht="25" customHeight="1" x14ac:dyDescent="0.35">
      <c r="A137" s="91" t="s">
        <v>1133</v>
      </c>
      <c r="B137" s="91"/>
      <c r="C137" s="91">
        <v>2700008449168</v>
      </c>
      <c r="D137" s="92" t="s">
        <v>1137</v>
      </c>
      <c r="E137" s="92" t="s">
        <v>1138</v>
      </c>
      <c r="F137" s="92" t="s">
        <v>1138</v>
      </c>
      <c r="G137" s="92" t="s">
        <v>1139</v>
      </c>
      <c r="H137" s="93" t="s">
        <v>1140</v>
      </c>
      <c r="I137" s="93" t="s">
        <v>280</v>
      </c>
      <c r="J137" s="93" t="s">
        <v>1141</v>
      </c>
      <c r="K137" s="94" t="s">
        <v>142</v>
      </c>
      <c r="L137" s="95">
        <v>486769</v>
      </c>
      <c r="M137" s="95">
        <v>169103</v>
      </c>
      <c r="N137" s="93" t="s">
        <v>446</v>
      </c>
      <c r="O137" s="93" t="s">
        <v>446</v>
      </c>
      <c r="P137" s="93" t="s">
        <v>446</v>
      </c>
      <c r="Q137" s="95" t="s">
        <v>334</v>
      </c>
      <c r="R137" s="94" t="s">
        <v>283</v>
      </c>
      <c r="S137" s="96" t="s">
        <v>19</v>
      </c>
      <c r="T137" s="96" t="s">
        <v>64</v>
      </c>
      <c r="U137" s="94" t="s">
        <v>250</v>
      </c>
      <c r="V137" s="97">
        <v>0</v>
      </c>
      <c r="W137" s="98">
        <v>0</v>
      </c>
      <c r="X137" s="97">
        <v>0.114</v>
      </c>
      <c r="Y137" s="96"/>
      <c r="Z137" s="96"/>
      <c r="AA137" s="94"/>
      <c r="AB137" s="97"/>
      <c r="AC137" s="98"/>
      <c r="AD137" s="97"/>
      <c r="AE137" s="96"/>
      <c r="AF137" s="96"/>
      <c r="AG137" s="94"/>
      <c r="AH137" s="97"/>
      <c r="AI137" s="98"/>
      <c r="AJ137" s="97"/>
      <c r="AK137" s="94" t="s">
        <v>250</v>
      </c>
      <c r="AL137" s="94" t="s">
        <v>43</v>
      </c>
      <c r="AM137" s="97"/>
      <c r="AN137" s="97"/>
      <c r="AO137" s="97"/>
      <c r="AP137" s="97"/>
      <c r="AQ137" s="97"/>
      <c r="AR137" s="99"/>
      <c r="AS137" s="100">
        <v>0.114</v>
      </c>
      <c r="AT137" s="97">
        <v>0.114</v>
      </c>
      <c r="AU137" s="97">
        <v>0.12</v>
      </c>
      <c r="AV137" s="97">
        <v>0.19</v>
      </c>
      <c r="AW137" s="97">
        <v>0.2</v>
      </c>
      <c r="AX137" s="99">
        <v>45216</v>
      </c>
      <c r="AY137" s="99"/>
      <c r="AZ137" s="101" t="s">
        <v>250</v>
      </c>
      <c r="BA137" s="95" t="s">
        <v>250</v>
      </c>
      <c r="BB137" s="95"/>
      <c r="BC137" s="101" t="s">
        <v>250</v>
      </c>
      <c r="BD137" s="95"/>
      <c r="BE137" s="95"/>
      <c r="BF137" s="102">
        <v>45244</v>
      </c>
    </row>
    <row r="138" spans="1:58" ht="25" customHeight="1" x14ac:dyDescent="0.35">
      <c r="A138" s="91" t="s">
        <v>1134</v>
      </c>
      <c r="B138" s="91"/>
      <c r="C138" s="91">
        <v>2700001128288</v>
      </c>
      <c r="D138" s="92" t="s">
        <v>1142</v>
      </c>
      <c r="E138" s="92" t="s">
        <v>1143</v>
      </c>
      <c r="F138" s="92" t="s">
        <v>1144</v>
      </c>
      <c r="G138" s="92" t="s">
        <v>1145</v>
      </c>
      <c r="H138" s="93" t="s">
        <v>1146</v>
      </c>
      <c r="I138" s="93" t="s">
        <v>405</v>
      </c>
      <c r="J138" s="93" t="s">
        <v>1147</v>
      </c>
      <c r="K138" s="94" t="s">
        <v>259</v>
      </c>
      <c r="L138" s="95">
        <v>279095</v>
      </c>
      <c r="M138" s="95">
        <v>661628</v>
      </c>
      <c r="N138" s="93" t="s">
        <v>484</v>
      </c>
      <c r="O138" s="93" t="s">
        <v>484</v>
      </c>
      <c r="P138" s="93" t="s">
        <v>484</v>
      </c>
      <c r="Q138" s="95">
        <v>11</v>
      </c>
      <c r="R138" s="94" t="s">
        <v>283</v>
      </c>
      <c r="S138" s="96" t="s">
        <v>19</v>
      </c>
      <c r="T138" s="96" t="s">
        <v>64</v>
      </c>
      <c r="U138" s="94" t="s">
        <v>250</v>
      </c>
      <c r="V138" s="97">
        <v>0</v>
      </c>
      <c r="W138" s="98">
        <v>0</v>
      </c>
      <c r="X138" s="97">
        <v>1.425</v>
      </c>
      <c r="Y138" s="96"/>
      <c r="Z138" s="96"/>
      <c r="AA138" s="94"/>
      <c r="AB138" s="97"/>
      <c r="AC138" s="98"/>
      <c r="AD138" s="97"/>
      <c r="AE138" s="96"/>
      <c r="AF138" s="96"/>
      <c r="AG138" s="94"/>
      <c r="AH138" s="97"/>
      <c r="AI138" s="98"/>
      <c r="AJ138" s="97"/>
      <c r="AK138" s="94" t="s">
        <v>250</v>
      </c>
      <c r="AL138" s="94" t="s">
        <v>43</v>
      </c>
      <c r="AM138" s="97"/>
      <c r="AN138" s="97"/>
      <c r="AO138" s="97"/>
      <c r="AP138" s="97"/>
      <c r="AQ138" s="97"/>
      <c r="AR138" s="99"/>
      <c r="AS138" s="100">
        <v>1.425</v>
      </c>
      <c r="AT138" s="97">
        <v>1.425</v>
      </c>
      <c r="AU138" s="97">
        <v>1.5</v>
      </c>
      <c r="AV138" s="97">
        <v>1.6625000000000001</v>
      </c>
      <c r="AW138" s="97">
        <v>1.75</v>
      </c>
      <c r="AX138" s="99">
        <v>45210</v>
      </c>
      <c r="AY138" s="99"/>
      <c r="AZ138" s="101" t="s">
        <v>250</v>
      </c>
      <c r="BA138" s="95" t="s">
        <v>250</v>
      </c>
      <c r="BB138" s="95"/>
      <c r="BC138" s="101" t="s">
        <v>250</v>
      </c>
      <c r="BD138" s="95"/>
      <c r="BE138" s="95"/>
      <c r="BF138" s="102">
        <v>45244</v>
      </c>
    </row>
    <row r="139" spans="1:58" ht="25" customHeight="1" x14ac:dyDescent="0.35">
      <c r="A139" s="91" t="s">
        <v>1135</v>
      </c>
      <c r="B139" s="91"/>
      <c r="C139" s="91">
        <v>2700009272820</v>
      </c>
      <c r="D139" s="92" t="s">
        <v>1148</v>
      </c>
      <c r="E139" s="92" t="s">
        <v>1151</v>
      </c>
      <c r="F139" s="92" t="s">
        <v>1059</v>
      </c>
      <c r="G139" s="92" t="s">
        <v>1149</v>
      </c>
      <c r="H139" s="93" t="s">
        <v>1150</v>
      </c>
      <c r="I139" s="93" t="s">
        <v>565</v>
      </c>
      <c r="J139" s="93" t="s">
        <v>1152</v>
      </c>
      <c r="K139" s="94" t="s">
        <v>142</v>
      </c>
      <c r="L139" s="95">
        <v>422045</v>
      </c>
      <c r="M139" s="95">
        <v>305952</v>
      </c>
      <c r="N139" s="93" t="s">
        <v>903</v>
      </c>
      <c r="O139" s="93" t="s">
        <v>903</v>
      </c>
      <c r="P139" s="93" t="s">
        <v>903</v>
      </c>
      <c r="Q139" s="95" t="s">
        <v>334</v>
      </c>
      <c r="R139" s="94" t="s">
        <v>283</v>
      </c>
      <c r="S139" s="96" t="s">
        <v>19</v>
      </c>
      <c r="T139" s="96" t="s">
        <v>64</v>
      </c>
      <c r="U139" s="94" t="s">
        <v>250</v>
      </c>
      <c r="V139" s="97">
        <v>0</v>
      </c>
      <c r="W139" s="98">
        <v>0</v>
      </c>
      <c r="X139" s="97">
        <v>0.13300000000000001</v>
      </c>
      <c r="Y139" s="96"/>
      <c r="Z139" s="96"/>
      <c r="AA139" s="94"/>
      <c r="AB139" s="97"/>
      <c r="AC139" s="98"/>
      <c r="AD139" s="97"/>
      <c r="AE139" s="96"/>
      <c r="AF139" s="96"/>
      <c r="AG139" s="94"/>
      <c r="AH139" s="97"/>
      <c r="AI139" s="98"/>
      <c r="AJ139" s="97"/>
      <c r="AK139" s="94" t="s">
        <v>250</v>
      </c>
      <c r="AL139" s="94" t="s">
        <v>43</v>
      </c>
      <c r="AM139" s="97"/>
      <c r="AN139" s="97"/>
      <c r="AO139" s="97"/>
      <c r="AP139" s="97"/>
      <c r="AQ139" s="97"/>
      <c r="AR139" s="99"/>
      <c r="AS139" s="100">
        <v>0.13300000000000001</v>
      </c>
      <c r="AT139" s="97">
        <v>0.13300000000000001</v>
      </c>
      <c r="AU139" s="97">
        <v>0.14000000000000001</v>
      </c>
      <c r="AV139" s="97">
        <v>0.13300000000000001</v>
      </c>
      <c r="AW139" s="97">
        <v>0.14000000000000001</v>
      </c>
      <c r="AX139" s="99">
        <v>45237</v>
      </c>
      <c r="AY139" s="99"/>
      <c r="AZ139" s="101" t="s">
        <v>250</v>
      </c>
      <c r="BA139" s="95" t="s">
        <v>250</v>
      </c>
      <c r="BB139" s="95"/>
      <c r="BC139" s="101" t="s">
        <v>250</v>
      </c>
      <c r="BD139" s="95"/>
      <c r="BE139" s="95"/>
      <c r="BF139" s="102">
        <v>45244</v>
      </c>
    </row>
    <row r="140" spans="1:58" ht="25" customHeight="1" x14ac:dyDescent="0.35">
      <c r="A140" s="91" t="s">
        <v>1136</v>
      </c>
      <c r="B140" s="91"/>
      <c r="C140" s="91">
        <v>2700008983212</v>
      </c>
      <c r="D140" s="92" t="s">
        <v>1159</v>
      </c>
      <c r="E140" s="92" t="s">
        <v>1153</v>
      </c>
      <c r="F140" s="92" t="s">
        <v>1154</v>
      </c>
      <c r="G140" s="92" t="s">
        <v>1155</v>
      </c>
      <c r="H140" s="93" t="s">
        <v>1156</v>
      </c>
      <c r="I140" s="93" t="s">
        <v>1157</v>
      </c>
      <c r="J140" s="93" t="s">
        <v>1158</v>
      </c>
      <c r="K140" s="94" t="s">
        <v>142</v>
      </c>
      <c r="L140" s="95">
        <v>382997</v>
      </c>
      <c r="M140" s="95">
        <v>430561</v>
      </c>
      <c r="N140" s="93" t="s">
        <v>1022</v>
      </c>
      <c r="O140" s="93" t="s">
        <v>1022</v>
      </c>
      <c r="P140" s="93" t="s">
        <v>1022</v>
      </c>
      <c r="Q140" s="95" t="s">
        <v>334</v>
      </c>
      <c r="R140" s="94" t="s">
        <v>283</v>
      </c>
      <c r="S140" s="96" t="s">
        <v>19</v>
      </c>
      <c r="T140" s="96" t="s">
        <v>64</v>
      </c>
      <c r="U140" s="94" t="s">
        <v>250</v>
      </c>
      <c r="V140" s="97">
        <v>0</v>
      </c>
      <c r="W140" s="98">
        <v>0</v>
      </c>
      <c r="X140" s="97">
        <v>9.0249999999999997E-2</v>
      </c>
      <c r="Y140" s="96"/>
      <c r="Z140" s="96"/>
      <c r="AA140" s="94"/>
      <c r="AB140" s="97"/>
      <c r="AC140" s="98"/>
      <c r="AD140" s="97"/>
      <c r="AE140" s="96"/>
      <c r="AF140" s="96"/>
      <c r="AG140" s="94"/>
      <c r="AH140" s="97"/>
      <c r="AI140" s="98"/>
      <c r="AJ140" s="97"/>
      <c r="AK140" s="94" t="s">
        <v>250</v>
      </c>
      <c r="AL140" s="94" t="s">
        <v>43</v>
      </c>
      <c r="AM140" s="97"/>
      <c r="AN140" s="97"/>
      <c r="AO140" s="97"/>
      <c r="AP140" s="97"/>
      <c r="AQ140" s="97"/>
      <c r="AR140" s="99"/>
      <c r="AS140" s="100">
        <v>9.0249999999999997E-2</v>
      </c>
      <c r="AT140" s="97">
        <v>9.0249999999999997E-2</v>
      </c>
      <c r="AU140" s="97">
        <v>9.5000000000000001E-2</v>
      </c>
      <c r="AV140" s="97">
        <v>0.10925</v>
      </c>
      <c r="AW140" s="97">
        <v>0.10925</v>
      </c>
      <c r="AX140" s="99">
        <v>45218</v>
      </c>
      <c r="AY140" s="99"/>
      <c r="AZ140" s="101" t="s">
        <v>250</v>
      </c>
      <c r="BA140" s="95" t="s">
        <v>250</v>
      </c>
      <c r="BB140" s="95"/>
      <c r="BC140" s="101" t="s">
        <v>250</v>
      </c>
      <c r="BD140" s="95"/>
      <c r="BE140" s="95"/>
      <c r="BF140" s="102">
        <v>45244</v>
      </c>
    </row>
    <row r="141" spans="1:58" ht="25" customHeight="1" x14ac:dyDescent="0.35">
      <c r="A141" s="91" t="s">
        <v>1160</v>
      </c>
      <c r="B141" s="91"/>
      <c r="C141" s="91">
        <v>2700008467886</v>
      </c>
      <c r="D141" s="92" t="s">
        <v>1166</v>
      </c>
      <c r="E141" s="92" t="s">
        <v>1167</v>
      </c>
      <c r="F141" s="92" t="s">
        <v>1172</v>
      </c>
      <c r="G141" s="92" t="s">
        <v>1168</v>
      </c>
      <c r="H141" s="93" t="s">
        <v>1169</v>
      </c>
      <c r="I141" s="93" t="s">
        <v>1170</v>
      </c>
      <c r="J141" s="93" t="s">
        <v>1171</v>
      </c>
      <c r="K141" s="94" t="s">
        <v>142</v>
      </c>
      <c r="L141" s="95">
        <v>455834</v>
      </c>
      <c r="M141" s="95">
        <v>273383.83</v>
      </c>
      <c r="N141" s="93" t="s">
        <v>903</v>
      </c>
      <c r="O141" s="93" t="s">
        <v>903</v>
      </c>
      <c r="P141" s="93" t="s">
        <v>903</v>
      </c>
      <c r="Q141" s="95" t="s">
        <v>334</v>
      </c>
      <c r="R141" s="94" t="s">
        <v>283</v>
      </c>
      <c r="S141" s="96" t="s">
        <v>153</v>
      </c>
      <c r="T141" s="96" t="s">
        <v>65</v>
      </c>
      <c r="U141" s="94" t="s">
        <v>251</v>
      </c>
      <c r="V141" s="97">
        <v>0</v>
      </c>
      <c r="W141" s="98">
        <v>0</v>
      </c>
      <c r="X141" s="97">
        <v>0.22989999999999999</v>
      </c>
      <c r="Y141" s="96"/>
      <c r="Z141" s="96"/>
      <c r="AA141" s="94"/>
      <c r="AB141" s="97"/>
      <c r="AC141" s="98"/>
      <c r="AD141" s="97"/>
      <c r="AE141" s="96"/>
      <c r="AF141" s="96"/>
      <c r="AG141" s="94"/>
      <c r="AH141" s="97"/>
      <c r="AI141" s="98"/>
      <c r="AJ141" s="97"/>
      <c r="AK141" s="94" t="s">
        <v>250</v>
      </c>
      <c r="AL141" s="94" t="s">
        <v>43</v>
      </c>
      <c r="AM141" s="97"/>
      <c r="AN141" s="97"/>
      <c r="AO141" s="97"/>
      <c r="AP141" s="97"/>
      <c r="AQ141" s="97"/>
      <c r="AR141" s="99"/>
      <c r="AS141" s="100">
        <v>0.22989999999999999</v>
      </c>
      <c r="AT141" s="97">
        <v>0.22989999999999999</v>
      </c>
      <c r="AU141" s="97">
        <v>0.24199999999999999</v>
      </c>
      <c r="AV141" s="97">
        <v>0.33250000000000002</v>
      </c>
      <c r="AW141" s="97">
        <v>0.35</v>
      </c>
      <c r="AX141" s="99">
        <v>45281</v>
      </c>
      <c r="AY141" s="99"/>
      <c r="AZ141" s="101" t="s">
        <v>250</v>
      </c>
      <c r="BA141" s="95" t="s">
        <v>250</v>
      </c>
      <c r="BB141" s="95"/>
      <c r="BC141" s="101" t="s">
        <v>250</v>
      </c>
      <c r="BD141" s="95"/>
      <c r="BE141" s="95"/>
      <c r="BF141" s="102">
        <v>45303</v>
      </c>
    </row>
    <row r="142" spans="1:58" ht="25" customHeight="1" x14ac:dyDescent="0.35">
      <c r="A142" s="91" t="s">
        <v>1161</v>
      </c>
      <c r="B142" s="91"/>
      <c r="C142" s="91">
        <v>2700009294805</v>
      </c>
      <c r="D142" s="92" t="s">
        <v>1178</v>
      </c>
      <c r="E142" s="92" t="s">
        <v>1173</v>
      </c>
      <c r="F142" s="92" t="s">
        <v>1174</v>
      </c>
      <c r="G142" s="92" t="s">
        <v>1175</v>
      </c>
      <c r="H142" s="93" t="s">
        <v>362</v>
      </c>
      <c r="I142" s="93" t="s">
        <v>289</v>
      </c>
      <c r="J142" s="93" t="s">
        <v>1176</v>
      </c>
      <c r="K142" s="94" t="s">
        <v>142</v>
      </c>
      <c r="L142" s="95">
        <v>519415.66</v>
      </c>
      <c r="M142" s="95">
        <v>183722.45</v>
      </c>
      <c r="N142" s="93" t="s">
        <v>382</v>
      </c>
      <c r="O142" s="93" t="s">
        <v>382</v>
      </c>
      <c r="P142" s="93" t="s">
        <v>382</v>
      </c>
      <c r="Q142" s="95" t="s">
        <v>334</v>
      </c>
      <c r="R142" s="94" t="s">
        <v>283</v>
      </c>
      <c r="S142" s="96" t="s">
        <v>19</v>
      </c>
      <c r="T142" s="96" t="s">
        <v>64</v>
      </c>
      <c r="U142" s="94" t="s">
        <v>250</v>
      </c>
      <c r="V142" s="97">
        <v>0</v>
      </c>
      <c r="W142" s="98">
        <v>0</v>
      </c>
      <c r="X142" s="97">
        <v>8.3599999999999994E-2</v>
      </c>
      <c r="Y142" s="96"/>
      <c r="Z142" s="96"/>
      <c r="AA142" s="94"/>
      <c r="AB142" s="97"/>
      <c r="AC142" s="98"/>
      <c r="AD142" s="97"/>
      <c r="AE142" s="96"/>
      <c r="AF142" s="96"/>
      <c r="AG142" s="94"/>
      <c r="AH142" s="97"/>
      <c r="AI142" s="98"/>
      <c r="AJ142" s="97"/>
      <c r="AK142" s="94" t="s">
        <v>250</v>
      </c>
      <c r="AL142" s="94" t="s">
        <v>43</v>
      </c>
      <c r="AM142" s="97"/>
      <c r="AN142" s="97"/>
      <c r="AO142" s="97"/>
      <c r="AP142" s="97"/>
      <c r="AQ142" s="97"/>
      <c r="AR142" s="99"/>
      <c r="AS142" s="100">
        <v>8.3599999999999994E-2</v>
      </c>
      <c r="AT142" s="97">
        <v>8.3599999999999994E-2</v>
      </c>
      <c r="AU142" s="97">
        <v>8.7999999999999995E-2</v>
      </c>
      <c r="AV142" s="97">
        <v>0.65834999999999999</v>
      </c>
      <c r="AW142" s="97">
        <v>0.69299999999999995</v>
      </c>
      <c r="AX142" s="99">
        <v>45265</v>
      </c>
      <c r="AY142" s="99"/>
      <c r="AZ142" s="101" t="s">
        <v>250</v>
      </c>
      <c r="BA142" s="95" t="s">
        <v>250</v>
      </c>
      <c r="BB142" s="95"/>
      <c r="BC142" s="101" t="s">
        <v>250</v>
      </c>
      <c r="BD142" s="95"/>
      <c r="BE142" s="95"/>
      <c r="BF142" s="102">
        <v>45303</v>
      </c>
    </row>
    <row r="143" spans="1:58" ht="25" customHeight="1" x14ac:dyDescent="0.35">
      <c r="A143" s="91" t="s">
        <v>1162</v>
      </c>
      <c r="B143" s="91"/>
      <c r="C143" s="91">
        <v>2700004831320</v>
      </c>
      <c r="D143" s="92" t="s">
        <v>1177</v>
      </c>
      <c r="E143" s="92" t="s">
        <v>1179</v>
      </c>
      <c r="F143" s="92" t="s">
        <v>1059</v>
      </c>
      <c r="G143" s="92" t="s">
        <v>1180</v>
      </c>
      <c r="H143" s="93" t="s">
        <v>1181</v>
      </c>
      <c r="I143" s="93" t="s">
        <v>1182</v>
      </c>
      <c r="J143" s="93" t="s">
        <v>1183</v>
      </c>
      <c r="K143" s="94" t="s">
        <v>142</v>
      </c>
      <c r="L143" s="95">
        <v>570513.5</v>
      </c>
      <c r="M143" s="95">
        <v>107912</v>
      </c>
      <c r="N143" s="93" t="s">
        <v>382</v>
      </c>
      <c r="O143" s="93" t="s">
        <v>382</v>
      </c>
      <c r="P143" s="93" t="s">
        <v>382</v>
      </c>
      <c r="Q143" s="95" t="s">
        <v>334</v>
      </c>
      <c r="R143" s="94" t="s">
        <v>283</v>
      </c>
      <c r="S143" s="96" t="s">
        <v>19</v>
      </c>
      <c r="T143" s="96" t="s">
        <v>64</v>
      </c>
      <c r="U143" s="94" t="s">
        <v>250</v>
      </c>
      <c r="V143" s="97">
        <v>0</v>
      </c>
      <c r="W143" s="98">
        <v>0</v>
      </c>
      <c r="X143" s="97">
        <v>5.7000000000000002E-2</v>
      </c>
      <c r="Y143" s="96"/>
      <c r="Z143" s="96"/>
      <c r="AA143" s="94"/>
      <c r="AB143" s="97"/>
      <c r="AC143" s="98"/>
      <c r="AD143" s="97"/>
      <c r="AE143" s="96"/>
      <c r="AF143" s="96"/>
      <c r="AG143" s="94"/>
      <c r="AH143" s="97"/>
      <c r="AI143" s="98"/>
      <c r="AJ143" s="97"/>
      <c r="AK143" s="94" t="s">
        <v>250</v>
      </c>
      <c r="AL143" s="94" t="s">
        <v>43</v>
      </c>
      <c r="AM143" s="97"/>
      <c r="AN143" s="97"/>
      <c r="AO143" s="97"/>
      <c r="AP143" s="97"/>
      <c r="AQ143" s="97"/>
      <c r="AR143" s="99"/>
      <c r="AS143" s="100">
        <v>5.7000000000000002E-2</v>
      </c>
      <c r="AT143" s="97">
        <v>5.7000000000000002E-2</v>
      </c>
      <c r="AU143" s="97">
        <v>0.06</v>
      </c>
      <c r="AV143" s="97">
        <v>0.13109999999999999</v>
      </c>
      <c r="AW143" s="97">
        <v>0.13800000000000001</v>
      </c>
      <c r="AX143" s="99">
        <v>45259</v>
      </c>
      <c r="AY143" s="99"/>
      <c r="AZ143" s="101" t="s">
        <v>250</v>
      </c>
      <c r="BA143" s="95" t="s">
        <v>250</v>
      </c>
      <c r="BB143" s="95"/>
      <c r="BC143" s="101" t="s">
        <v>250</v>
      </c>
      <c r="BD143" s="95"/>
      <c r="BE143" s="95"/>
      <c r="BF143" s="102">
        <v>45303</v>
      </c>
    </row>
    <row r="144" spans="1:58" ht="25" customHeight="1" x14ac:dyDescent="0.35">
      <c r="A144" s="91" t="s">
        <v>1163</v>
      </c>
      <c r="B144" s="91"/>
      <c r="C144" s="91">
        <v>2700002741108</v>
      </c>
      <c r="D144" s="92" t="s">
        <v>1177</v>
      </c>
      <c r="E144" s="92" t="s">
        <v>1184</v>
      </c>
      <c r="F144" s="92" t="s">
        <v>1059</v>
      </c>
      <c r="G144" s="92" t="s">
        <v>1185</v>
      </c>
      <c r="H144" s="93" t="s">
        <v>453</v>
      </c>
      <c r="I144" s="93" t="s">
        <v>618</v>
      </c>
      <c r="J144" s="93" t="s">
        <v>1186</v>
      </c>
      <c r="K144" s="94" t="s">
        <v>142</v>
      </c>
      <c r="L144" s="95">
        <v>466964.39</v>
      </c>
      <c r="M144" s="95">
        <v>110464.18</v>
      </c>
      <c r="N144" s="93" t="s">
        <v>446</v>
      </c>
      <c r="O144" s="93" t="s">
        <v>446</v>
      </c>
      <c r="P144" s="93" t="s">
        <v>446</v>
      </c>
      <c r="Q144" s="95" t="s">
        <v>334</v>
      </c>
      <c r="R144" s="94" t="s">
        <v>283</v>
      </c>
      <c r="S144" s="96" t="s">
        <v>19</v>
      </c>
      <c r="T144" s="96" t="s">
        <v>64</v>
      </c>
      <c r="U144" s="94" t="s">
        <v>250</v>
      </c>
      <c r="V144" s="97">
        <v>0</v>
      </c>
      <c r="W144" s="98">
        <v>0</v>
      </c>
      <c r="X144" s="97">
        <v>9.5000000000000001E-2</v>
      </c>
      <c r="Y144" s="96"/>
      <c r="Z144" s="96"/>
      <c r="AA144" s="94"/>
      <c r="AB144" s="97"/>
      <c r="AC144" s="98"/>
      <c r="AD144" s="97"/>
      <c r="AE144" s="96"/>
      <c r="AF144" s="96"/>
      <c r="AG144" s="94"/>
      <c r="AH144" s="97"/>
      <c r="AI144" s="98"/>
      <c r="AJ144" s="97"/>
      <c r="AK144" s="94" t="s">
        <v>250</v>
      </c>
      <c r="AL144" s="94" t="s">
        <v>43</v>
      </c>
      <c r="AM144" s="97"/>
      <c r="AN144" s="97"/>
      <c r="AO144" s="97"/>
      <c r="AP144" s="97"/>
      <c r="AQ144" s="97"/>
      <c r="AR144" s="99"/>
      <c r="AS144" s="100">
        <v>9.5000000000000001E-2</v>
      </c>
      <c r="AT144" s="97">
        <v>9.5000000000000001E-2</v>
      </c>
      <c r="AU144" s="97">
        <v>0.1</v>
      </c>
      <c r="AV144" s="97">
        <v>0.20424999999999999</v>
      </c>
      <c r="AW144" s="97">
        <v>0.215</v>
      </c>
      <c r="AX144" s="99">
        <v>45259</v>
      </c>
      <c r="AY144" s="99"/>
      <c r="AZ144" s="101" t="s">
        <v>250</v>
      </c>
      <c r="BA144" s="95" t="s">
        <v>250</v>
      </c>
      <c r="BB144" s="95"/>
      <c r="BC144" s="101" t="s">
        <v>250</v>
      </c>
      <c r="BD144" s="95"/>
      <c r="BE144" s="95"/>
      <c r="BF144" s="102">
        <v>45303</v>
      </c>
    </row>
    <row r="145" spans="1:58" ht="25" customHeight="1" x14ac:dyDescent="0.35">
      <c r="A145" s="91" t="s">
        <v>1164</v>
      </c>
      <c r="B145" s="91"/>
      <c r="C145" s="91">
        <v>2700007733820</v>
      </c>
      <c r="D145" s="92" t="s">
        <v>1187</v>
      </c>
      <c r="E145" s="92" t="s">
        <v>1188</v>
      </c>
      <c r="F145" s="92">
        <v>299</v>
      </c>
      <c r="G145" s="92" t="s">
        <v>1189</v>
      </c>
      <c r="H145" s="93" t="s">
        <v>1190</v>
      </c>
      <c r="I145" s="93" t="s">
        <v>372</v>
      </c>
      <c r="J145" s="93" t="s">
        <v>1191</v>
      </c>
      <c r="K145" s="94" t="s">
        <v>142</v>
      </c>
      <c r="L145" s="95">
        <v>484544.74</v>
      </c>
      <c r="M145" s="95">
        <v>238705.83</v>
      </c>
      <c r="N145" s="93" t="s">
        <v>903</v>
      </c>
      <c r="O145" s="93" t="s">
        <v>903</v>
      </c>
      <c r="P145" s="93" t="s">
        <v>903</v>
      </c>
      <c r="Q145" s="95" t="s">
        <v>334</v>
      </c>
      <c r="R145" s="94" t="s">
        <v>283</v>
      </c>
      <c r="S145" s="96" t="s">
        <v>19</v>
      </c>
      <c r="T145" s="96" t="s">
        <v>64</v>
      </c>
      <c r="U145" s="94" t="s">
        <v>250</v>
      </c>
      <c r="V145" s="97">
        <v>0</v>
      </c>
      <c r="W145" s="98">
        <v>0</v>
      </c>
      <c r="X145" s="97">
        <v>4.4999999999999998E-2</v>
      </c>
      <c r="Y145" s="96"/>
      <c r="Z145" s="96"/>
      <c r="AA145" s="94"/>
      <c r="AB145" s="97"/>
      <c r="AC145" s="98"/>
      <c r="AD145" s="97"/>
      <c r="AE145" s="96"/>
      <c r="AF145" s="96"/>
      <c r="AG145" s="94"/>
      <c r="AH145" s="97"/>
      <c r="AI145" s="98"/>
      <c r="AJ145" s="97"/>
      <c r="AK145" s="94" t="s">
        <v>250</v>
      </c>
      <c r="AL145" s="94" t="s">
        <v>43</v>
      </c>
      <c r="AM145" s="97"/>
      <c r="AN145" s="97"/>
      <c r="AO145" s="97"/>
      <c r="AP145" s="97"/>
      <c r="AQ145" s="97"/>
      <c r="AR145" s="99"/>
      <c r="AS145" s="100">
        <v>4.4999999999999998E-2</v>
      </c>
      <c r="AT145" s="97">
        <v>4.4999999999999998E-2</v>
      </c>
      <c r="AU145" s="97">
        <v>0.05</v>
      </c>
      <c r="AV145" s="97">
        <v>0.87970000000000004</v>
      </c>
      <c r="AW145" s="97">
        <v>0.92600000000000005</v>
      </c>
      <c r="AX145" s="99">
        <v>45264</v>
      </c>
      <c r="AY145" s="99"/>
      <c r="AZ145" s="101" t="s">
        <v>250</v>
      </c>
      <c r="BA145" s="95" t="s">
        <v>250</v>
      </c>
      <c r="BB145" s="95"/>
      <c r="BC145" s="101" t="s">
        <v>250</v>
      </c>
      <c r="BD145" s="95"/>
      <c r="BE145" s="95"/>
      <c r="BF145" s="102">
        <v>45303</v>
      </c>
    </row>
    <row r="146" spans="1:58" ht="25" customHeight="1" x14ac:dyDescent="0.35">
      <c r="A146" s="91" t="s">
        <v>1165</v>
      </c>
      <c r="B146" s="91"/>
      <c r="C146" s="91">
        <v>2700009145165</v>
      </c>
      <c r="D146" s="92" t="s">
        <v>1193</v>
      </c>
      <c r="E146" s="92" t="s">
        <v>1192</v>
      </c>
      <c r="F146" s="92" t="s">
        <v>764</v>
      </c>
      <c r="G146" s="92" t="s">
        <v>1194</v>
      </c>
      <c r="H146" s="93" t="s">
        <v>1195</v>
      </c>
      <c r="I146" s="93" t="s">
        <v>1196</v>
      </c>
      <c r="J146" s="93" t="s">
        <v>1197</v>
      </c>
      <c r="K146" s="94" t="s">
        <v>142</v>
      </c>
      <c r="L146" s="95">
        <v>502100.79</v>
      </c>
      <c r="M146" s="95">
        <v>165234.81</v>
      </c>
      <c r="N146" s="93" t="s">
        <v>382</v>
      </c>
      <c r="O146" s="93" t="s">
        <v>382</v>
      </c>
      <c r="P146" s="93" t="s">
        <v>382</v>
      </c>
      <c r="Q146" s="95" t="s">
        <v>334</v>
      </c>
      <c r="R146" s="94" t="s">
        <v>283</v>
      </c>
      <c r="S146" s="96" t="s">
        <v>19</v>
      </c>
      <c r="T146" s="96" t="s">
        <v>64</v>
      </c>
      <c r="U146" s="94" t="s">
        <v>250</v>
      </c>
      <c r="V146" s="97">
        <v>0</v>
      </c>
      <c r="W146" s="98">
        <v>0</v>
      </c>
      <c r="X146" s="97">
        <v>6.3270000000000007E-2</v>
      </c>
      <c r="Y146" s="96"/>
      <c r="Z146" s="96"/>
      <c r="AA146" s="94"/>
      <c r="AB146" s="97"/>
      <c r="AC146" s="98"/>
      <c r="AD146" s="97"/>
      <c r="AE146" s="96"/>
      <c r="AF146" s="96"/>
      <c r="AG146" s="94"/>
      <c r="AH146" s="97"/>
      <c r="AI146" s="98"/>
      <c r="AJ146" s="97"/>
      <c r="AK146" s="94" t="s">
        <v>250</v>
      </c>
      <c r="AL146" s="94" t="s">
        <v>43</v>
      </c>
      <c r="AM146" s="97"/>
      <c r="AN146" s="97"/>
      <c r="AO146" s="97"/>
      <c r="AP146" s="97"/>
      <c r="AQ146" s="97"/>
      <c r="AR146" s="99"/>
      <c r="AS146" s="100">
        <v>6.3270000000000007E-2</v>
      </c>
      <c r="AT146" s="97">
        <v>6.3270000000000007E-2</v>
      </c>
      <c r="AU146" s="97">
        <v>6.6000000000000003E-2</v>
      </c>
      <c r="AV146" s="97">
        <v>0.23749999999999999</v>
      </c>
      <c r="AW146" s="97">
        <v>0.25</v>
      </c>
      <c r="AX146" s="99">
        <v>45264</v>
      </c>
      <c r="AY146" s="99"/>
      <c r="AZ146" s="101" t="s">
        <v>250</v>
      </c>
      <c r="BA146" s="95" t="s">
        <v>250</v>
      </c>
      <c r="BB146" s="95"/>
      <c r="BC146" s="101" t="s">
        <v>250</v>
      </c>
      <c r="BD146" s="95"/>
      <c r="BE146" s="95"/>
      <c r="BF146" s="102">
        <v>45303</v>
      </c>
    </row>
    <row r="147" spans="1:58" ht="58" x14ac:dyDescent="0.35">
      <c r="A147" s="103" t="s">
        <v>1198</v>
      </c>
      <c r="B147" s="103"/>
      <c r="C147" s="149" t="s">
        <v>1206</v>
      </c>
      <c r="D147" s="104" t="s">
        <v>1208</v>
      </c>
      <c r="E147" s="104" t="s">
        <v>1209</v>
      </c>
      <c r="F147" s="104" t="s">
        <v>1207</v>
      </c>
      <c r="G147" s="104" t="s">
        <v>1210</v>
      </c>
      <c r="H147" s="105" t="s">
        <v>1211</v>
      </c>
      <c r="I147" s="105" t="s">
        <v>280</v>
      </c>
      <c r="J147" s="105" t="s">
        <v>1212</v>
      </c>
      <c r="K147" s="106" t="s">
        <v>142</v>
      </c>
      <c r="L147" s="107">
        <v>488448.12</v>
      </c>
      <c r="M147" s="107">
        <v>181824.13</v>
      </c>
      <c r="N147" s="105" t="s">
        <v>446</v>
      </c>
      <c r="O147" s="105" t="s">
        <v>446</v>
      </c>
      <c r="P147" s="105" t="s">
        <v>446</v>
      </c>
      <c r="Q147" s="107">
        <v>11</v>
      </c>
      <c r="R147" s="106" t="s">
        <v>283</v>
      </c>
      <c r="S147" s="108" t="s">
        <v>19</v>
      </c>
      <c r="T147" s="108" t="s">
        <v>64</v>
      </c>
      <c r="U147" s="106" t="s">
        <v>250</v>
      </c>
      <c r="V147" s="109">
        <v>0</v>
      </c>
      <c r="W147" s="110">
        <v>0</v>
      </c>
      <c r="X147" s="109">
        <v>0.3135</v>
      </c>
      <c r="Y147" s="108"/>
      <c r="Z147" s="108"/>
      <c r="AA147" s="106"/>
      <c r="AB147" s="97"/>
      <c r="AC147" s="110"/>
      <c r="AD147" s="109"/>
      <c r="AE147" s="108"/>
      <c r="AF147" s="108"/>
      <c r="AG147" s="106"/>
      <c r="AH147" s="109"/>
      <c r="AI147" s="110"/>
      <c r="AJ147" s="109"/>
      <c r="AK147" s="106" t="s">
        <v>250</v>
      </c>
      <c r="AL147" s="106" t="s">
        <v>43</v>
      </c>
      <c r="AM147" s="109"/>
      <c r="AN147" s="109"/>
      <c r="AO147" s="109"/>
      <c r="AP147" s="109"/>
      <c r="AQ147" s="109"/>
      <c r="AR147" s="111"/>
      <c r="AS147" s="112">
        <v>0.3135</v>
      </c>
      <c r="AT147" s="109">
        <v>0.3135</v>
      </c>
      <c r="AU147" s="109">
        <v>0.33</v>
      </c>
      <c r="AV147" s="109">
        <v>7.6</v>
      </c>
      <c r="AW147" s="109">
        <v>8</v>
      </c>
      <c r="AX147" s="111">
        <v>45315</v>
      </c>
      <c r="AY147" s="111"/>
      <c r="AZ147" s="113" t="s">
        <v>250</v>
      </c>
      <c r="BA147" s="95" t="s">
        <v>250</v>
      </c>
      <c r="BB147" s="107"/>
      <c r="BC147" s="101" t="s">
        <v>250</v>
      </c>
      <c r="BD147" s="107"/>
      <c r="BE147" s="107"/>
      <c r="BF147" s="114">
        <v>45338</v>
      </c>
    </row>
    <row r="148" spans="1:58" ht="25" customHeight="1" x14ac:dyDescent="0.35">
      <c r="A148" s="103" t="s">
        <v>1199</v>
      </c>
      <c r="B148" s="103"/>
      <c r="C148" s="103">
        <v>2700001897338</v>
      </c>
      <c r="D148" s="104" t="s">
        <v>1177</v>
      </c>
      <c r="E148" s="104" t="s">
        <v>1213</v>
      </c>
      <c r="F148" s="104" t="s">
        <v>1059</v>
      </c>
      <c r="G148" s="104" t="s">
        <v>1214</v>
      </c>
      <c r="H148" s="105" t="s">
        <v>1215</v>
      </c>
      <c r="I148" s="105" t="s">
        <v>765</v>
      </c>
      <c r="J148" s="105" t="s">
        <v>1216</v>
      </c>
      <c r="K148" s="106" t="s">
        <v>142</v>
      </c>
      <c r="L148" s="107">
        <v>445518.32</v>
      </c>
      <c r="M148" s="107">
        <v>108435.55</v>
      </c>
      <c r="N148" s="105" t="s">
        <v>446</v>
      </c>
      <c r="O148" s="105" t="s">
        <v>446</v>
      </c>
      <c r="P148" s="105" t="s">
        <v>446</v>
      </c>
      <c r="Q148" s="107" t="s">
        <v>334</v>
      </c>
      <c r="R148" s="106" t="s">
        <v>283</v>
      </c>
      <c r="S148" s="108" t="s">
        <v>19</v>
      </c>
      <c r="T148" s="108" t="s">
        <v>64</v>
      </c>
      <c r="U148" s="106" t="s">
        <v>250</v>
      </c>
      <c r="V148" s="109">
        <v>0</v>
      </c>
      <c r="W148" s="110">
        <v>0</v>
      </c>
      <c r="X148" s="109">
        <v>7.5999999999999998E-2</v>
      </c>
      <c r="Y148" s="108"/>
      <c r="Z148" s="108"/>
      <c r="AA148" s="106"/>
      <c r="AB148" s="97"/>
      <c r="AC148" s="110"/>
      <c r="AD148" s="109"/>
      <c r="AE148" s="108"/>
      <c r="AF148" s="108"/>
      <c r="AG148" s="106"/>
      <c r="AH148" s="109"/>
      <c r="AI148" s="110"/>
      <c r="AJ148" s="109"/>
      <c r="AK148" s="106" t="s">
        <v>250</v>
      </c>
      <c r="AL148" s="106" t="s">
        <v>43</v>
      </c>
      <c r="AM148" s="109"/>
      <c r="AN148" s="109"/>
      <c r="AO148" s="109"/>
      <c r="AP148" s="109"/>
      <c r="AQ148" s="109"/>
      <c r="AR148" s="111"/>
      <c r="AS148" s="112">
        <v>7.5999999999999998E-2</v>
      </c>
      <c r="AT148" s="109">
        <v>7.5999999999999998E-2</v>
      </c>
      <c r="AU148" s="109">
        <v>0.08</v>
      </c>
      <c r="AV148" s="109">
        <v>0.247</v>
      </c>
      <c r="AW148" s="109">
        <v>0.26</v>
      </c>
      <c r="AX148" s="111">
        <v>45328</v>
      </c>
      <c r="AY148" s="111"/>
      <c r="AZ148" s="113" t="s">
        <v>250</v>
      </c>
      <c r="BA148" s="95" t="s">
        <v>250</v>
      </c>
      <c r="BB148" s="107"/>
      <c r="BC148" s="101" t="s">
        <v>250</v>
      </c>
      <c r="BD148" s="107"/>
      <c r="BE148" s="107"/>
      <c r="BF148" s="114">
        <v>45338</v>
      </c>
    </row>
    <row r="149" spans="1:58" ht="25" customHeight="1" x14ac:dyDescent="0.35">
      <c r="A149" s="103" t="s">
        <v>1200</v>
      </c>
      <c r="B149" s="103"/>
      <c r="C149" s="103">
        <v>2700006362462</v>
      </c>
      <c r="D149" s="104" t="s">
        <v>1217</v>
      </c>
      <c r="E149" s="104" t="s">
        <v>1217</v>
      </c>
      <c r="F149" s="104" t="s">
        <v>1218</v>
      </c>
      <c r="G149" s="104" t="s">
        <v>1219</v>
      </c>
      <c r="H149" s="105" t="s">
        <v>1220</v>
      </c>
      <c r="I149" s="105" t="s">
        <v>1032</v>
      </c>
      <c r="J149" s="105" t="s">
        <v>1221</v>
      </c>
      <c r="K149" s="106" t="s">
        <v>142</v>
      </c>
      <c r="L149" s="107">
        <v>534392.32999999996</v>
      </c>
      <c r="M149" s="107">
        <v>241101.24</v>
      </c>
      <c r="N149" s="105" t="s">
        <v>382</v>
      </c>
      <c r="O149" s="105" t="s">
        <v>382</v>
      </c>
      <c r="P149" s="105" t="s">
        <v>382</v>
      </c>
      <c r="Q149" s="107" t="s">
        <v>334</v>
      </c>
      <c r="R149" s="106" t="s">
        <v>283</v>
      </c>
      <c r="S149" s="108" t="s">
        <v>19</v>
      </c>
      <c r="T149" s="108" t="s">
        <v>64</v>
      </c>
      <c r="U149" s="106" t="s">
        <v>250</v>
      </c>
      <c r="V149" s="109">
        <v>0</v>
      </c>
      <c r="W149" s="110">
        <v>0</v>
      </c>
      <c r="X149" s="109">
        <f>AU149*0.95</f>
        <v>9.5000000000000001E-2</v>
      </c>
      <c r="Y149" s="108"/>
      <c r="Z149" s="108"/>
      <c r="AA149" s="106"/>
      <c r="AB149" s="97"/>
      <c r="AC149" s="110"/>
      <c r="AD149" s="109"/>
      <c r="AE149" s="108"/>
      <c r="AF149" s="108"/>
      <c r="AG149" s="106"/>
      <c r="AH149" s="109"/>
      <c r="AI149" s="110"/>
      <c r="AJ149" s="109"/>
      <c r="AK149" s="106" t="s">
        <v>250</v>
      </c>
      <c r="AL149" s="106" t="s">
        <v>43</v>
      </c>
      <c r="AM149" s="109"/>
      <c r="AN149" s="109"/>
      <c r="AO149" s="109"/>
      <c r="AP149" s="109"/>
      <c r="AQ149" s="109"/>
      <c r="AR149" s="111"/>
      <c r="AS149" s="112">
        <f>AU149*0.95</f>
        <v>9.5000000000000001E-2</v>
      </c>
      <c r="AT149" s="109">
        <f>AU149*0.95</f>
        <v>9.5000000000000001E-2</v>
      </c>
      <c r="AU149" s="109">
        <v>0.1</v>
      </c>
      <c r="AV149" s="109">
        <f>AW149*0.95</f>
        <v>0.23749999999999999</v>
      </c>
      <c r="AW149" s="109">
        <v>0.25</v>
      </c>
      <c r="AX149" s="111">
        <v>45303</v>
      </c>
      <c r="AY149" s="111"/>
      <c r="AZ149" s="113" t="s">
        <v>250</v>
      </c>
      <c r="BA149" s="95" t="s">
        <v>250</v>
      </c>
      <c r="BB149" s="107"/>
      <c r="BC149" s="101" t="s">
        <v>250</v>
      </c>
      <c r="BD149" s="107"/>
      <c r="BE149" s="107"/>
      <c r="BF149" s="114">
        <v>45338</v>
      </c>
    </row>
    <row r="150" spans="1:58" ht="25" customHeight="1" x14ac:dyDescent="0.35">
      <c r="A150" s="103" t="s">
        <v>1201</v>
      </c>
      <c r="B150" s="103"/>
      <c r="C150" s="103">
        <v>2700008077540</v>
      </c>
      <c r="D150" s="104" t="s">
        <v>1222</v>
      </c>
      <c r="E150" s="104" t="s">
        <v>1223</v>
      </c>
      <c r="F150" s="104" t="s">
        <v>1224</v>
      </c>
      <c r="G150" s="104" t="s">
        <v>1225</v>
      </c>
      <c r="H150" s="105" t="s">
        <v>289</v>
      </c>
      <c r="I150" s="105" t="s">
        <v>289</v>
      </c>
      <c r="J150" s="105" t="s">
        <v>1226</v>
      </c>
      <c r="K150" s="106" t="s">
        <v>142</v>
      </c>
      <c r="L150" s="107">
        <v>530609.5</v>
      </c>
      <c r="M150" s="107">
        <v>179297.45</v>
      </c>
      <c r="N150" s="105" t="s">
        <v>382</v>
      </c>
      <c r="O150" s="105" t="s">
        <v>382</v>
      </c>
      <c r="P150" s="105" t="s">
        <v>382</v>
      </c>
      <c r="Q150" s="107" t="s">
        <v>334</v>
      </c>
      <c r="R150" s="106" t="s">
        <v>283</v>
      </c>
      <c r="S150" s="108" t="s">
        <v>19</v>
      </c>
      <c r="T150" s="108" t="s">
        <v>64</v>
      </c>
      <c r="U150" s="106" t="s">
        <v>250</v>
      </c>
      <c r="V150" s="109">
        <v>0</v>
      </c>
      <c r="W150" s="110">
        <v>0</v>
      </c>
      <c r="X150" s="109">
        <f t="shared" ref="X150:X155" si="0">AU150*0.95</f>
        <v>4.7500000000000001E-2</v>
      </c>
      <c r="Y150" s="108"/>
      <c r="Z150" s="108"/>
      <c r="AA150" s="106"/>
      <c r="AB150" s="97"/>
      <c r="AC150" s="110"/>
      <c r="AD150" s="109"/>
      <c r="AE150" s="108"/>
      <c r="AF150" s="108"/>
      <c r="AG150" s="106"/>
      <c r="AH150" s="109"/>
      <c r="AI150" s="110"/>
      <c r="AJ150" s="109"/>
      <c r="AK150" s="106" t="s">
        <v>250</v>
      </c>
      <c r="AL150" s="106" t="s">
        <v>43</v>
      </c>
      <c r="AM150" s="109"/>
      <c r="AN150" s="109"/>
      <c r="AO150" s="109"/>
      <c r="AP150" s="109"/>
      <c r="AQ150" s="109"/>
      <c r="AR150" s="111"/>
      <c r="AS150" s="112">
        <f t="shared" ref="AS150:AS155" si="1">AU150*0.95</f>
        <v>4.7500000000000001E-2</v>
      </c>
      <c r="AT150" s="109">
        <f t="shared" ref="AT150:AT213" si="2">AU150*0.95</f>
        <v>4.7500000000000001E-2</v>
      </c>
      <c r="AU150" s="109">
        <v>0.05</v>
      </c>
      <c r="AV150" s="109">
        <f t="shared" ref="AV150:AV213" si="3">AW150*0.95</f>
        <v>0.23749999999999999</v>
      </c>
      <c r="AW150" s="109">
        <v>0.25</v>
      </c>
      <c r="AX150" s="111">
        <v>45314</v>
      </c>
      <c r="AY150" s="111"/>
      <c r="AZ150" s="113" t="s">
        <v>250</v>
      </c>
      <c r="BA150" s="95" t="s">
        <v>250</v>
      </c>
      <c r="BB150" s="107"/>
      <c r="BC150" s="101" t="s">
        <v>250</v>
      </c>
      <c r="BD150" s="107"/>
      <c r="BE150" s="107"/>
      <c r="BF150" s="114">
        <v>45338</v>
      </c>
    </row>
    <row r="151" spans="1:58" ht="25" customHeight="1" x14ac:dyDescent="0.35">
      <c r="A151" s="103" t="s">
        <v>1202</v>
      </c>
      <c r="B151" s="103"/>
      <c r="C151" s="103" t="s">
        <v>1227</v>
      </c>
      <c r="D151" s="104" t="s">
        <v>1229</v>
      </c>
      <c r="E151" s="104" t="s">
        <v>1228</v>
      </c>
      <c r="F151" s="104" t="s">
        <v>1228</v>
      </c>
      <c r="G151" s="104" t="s">
        <v>1230</v>
      </c>
      <c r="H151" s="105" t="s">
        <v>1231</v>
      </c>
      <c r="I151" s="105" t="s">
        <v>696</v>
      </c>
      <c r="J151" s="105" t="s">
        <v>1232</v>
      </c>
      <c r="K151" s="106" t="s">
        <v>142</v>
      </c>
      <c r="L151" s="107">
        <v>455177.94</v>
      </c>
      <c r="M151" s="107">
        <v>324051.43</v>
      </c>
      <c r="N151" s="105" t="s">
        <v>903</v>
      </c>
      <c r="O151" s="105" t="s">
        <v>903</v>
      </c>
      <c r="P151" s="105" t="s">
        <v>903</v>
      </c>
      <c r="Q151" s="107" t="s">
        <v>334</v>
      </c>
      <c r="R151" s="106" t="s">
        <v>283</v>
      </c>
      <c r="S151" s="108" t="s">
        <v>19</v>
      </c>
      <c r="T151" s="108" t="s">
        <v>64</v>
      </c>
      <c r="U151" s="106" t="s">
        <v>250</v>
      </c>
      <c r="V151" s="109">
        <v>0</v>
      </c>
      <c r="W151" s="110">
        <v>0</v>
      </c>
      <c r="X151" s="109">
        <f t="shared" si="0"/>
        <v>0.152</v>
      </c>
      <c r="Y151" s="108"/>
      <c r="Z151" s="108"/>
      <c r="AA151" s="106"/>
      <c r="AB151" s="97"/>
      <c r="AC151" s="110"/>
      <c r="AD151" s="109"/>
      <c r="AE151" s="108"/>
      <c r="AF151" s="108"/>
      <c r="AG151" s="106"/>
      <c r="AH151" s="109"/>
      <c r="AI151" s="110"/>
      <c r="AJ151" s="109"/>
      <c r="AK151" s="106" t="s">
        <v>250</v>
      </c>
      <c r="AL151" s="106" t="s">
        <v>43</v>
      </c>
      <c r="AM151" s="109"/>
      <c r="AN151" s="109"/>
      <c r="AO151" s="109"/>
      <c r="AP151" s="109"/>
      <c r="AQ151" s="109"/>
      <c r="AR151" s="111"/>
      <c r="AS151" s="112">
        <f t="shared" si="1"/>
        <v>0.152</v>
      </c>
      <c r="AT151" s="109">
        <f t="shared" si="2"/>
        <v>0.152</v>
      </c>
      <c r="AU151" s="109">
        <v>0.16</v>
      </c>
      <c r="AV151" s="109">
        <f t="shared" si="3"/>
        <v>1.254</v>
      </c>
      <c r="AW151" s="109">
        <v>1.32</v>
      </c>
      <c r="AX151" s="111">
        <v>45315</v>
      </c>
      <c r="AY151" s="111"/>
      <c r="AZ151" s="113" t="s">
        <v>250</v>
      </c>
      <c r="BA151" s="95" t="s">
        <v>250</v>
      </c>
      <c r="BB151" s="107"/>
      <c r="BC151" s="101" t="s">
        <v>250</v>
      </c>
      <c r="BD151" s="107"/>
      <c r="BE151" s="107"/>
      <c r="BF151" s="114">
        <v>45338</v>
      </c>
    </row>
    <row r="152" spans="1:58" ht="25" customHeight="1" x14ac:dyDescent="0.35">
      <c r="A152" s="103" t="s">
        <v>1203</v>
      </c>
      <c r="B152" s="103"/>
      <c r="C152" s="103">
        <v>2700009531664</v>
      </c>
      <c r="D152" s="104" t="s">
        <v>1233</v>
      </c>
      <c r="E152" s="104" t="s">
        <v>1235</v>
      </c>
      <c r="F152" s="104" t="s">
        <v>1234</v>
      </c>
      <c r="G152" s="104" t="s">
        <v>1236</v>
      </c>
      <c r="H152" s="105" t="s">
        <v>1237</v>
      </c>
      <c r="I152" s="105" t="s">
        <v>1108</v>
      </c>
      <c r="J152" s="105" t="s">
        <v>1238</v>
      </c>
      <c r="K152" s="106" t="s">
        <v>142</v>
      </c>
      <c r="L152" s="107">
        <v>494518.71</v>
      </c>
      <c r="M152" s="107">
        <v>101844.42</v>
      </c>
      <c r="N152" s="105" t="s">
        <v>446</v>
      </c>
      <c r="O152" s="105" t="s">
        <v>446</v>
      </c>
      <c r="P152" s="105" t="s">
        <v>446</v>
      </c>
      <c r="Q152" s="107" t="s">
        <v>334</v>
      </c>
      <c r="R152" s="106" t="s">
        <v>283</v>
      </c>
      <c r="S152" s="108" t="s">
        <v>19</v>
      </c>
      <c r="T152" s="108" t="s">
        <v>64</v>
      </c>
      <c r="U152" s="106" t="s">
        <v>250</v>
      </c>
      <c r="V152" s="109">
        <v>0</v>
      </c>
      <c r="W152" s="110">
        <v>0</v>
      </c>
      <c r="X152" s="109">
        <f t="shared" si="0"/>
        <v>0.11399999999999999</v>
      </c>
      <c r="Y152" s="108"/>
      <c r="Z152" s="108"/>
      <c r="AA152" s="106"/>
      <c r="AB152" s="97"/>
      <c r="AC152" s="110"/>
      <c r="AD152" s="109"/>
      <c r="AE152" s="108"/>
      <c r="AF152" s="108"/>
      <c r="AG152" s="106"/>
      <c r="AH152" s="109"/>
      <c r="AI152" s="110"/>
      <c r="AJ152" s="109"/>
      <c r="AK152" s="106" t="s">
        <v>250</v>
      </c>
      <c r="AL152" s="106" t="s">
        <v>43</v>
      </c>
      <c r="AM152" s="109"/>
      <c r="AN152" s="109"/>
      <c r="AO152" s="109"/>
      <c r="AP152" s="109"/>
      <c r="AQ152" s="109"/>
      <c r="AR152" s="111"/>
      <c r="AS152" s="112">
        <f t="shared" si="1"/>
        <v>0.11399999999999999</v>
      </c>
      <c r="AT152" s="109">
        <f t="shared" si="2"/>
        <v>0.11399999999999999</v>
      </c>
      <c r="AU152" s="109">
        <v>0.12</v>
      </c>
      <c r="AV152" s="109">
        <f t="shared" si="3"/>
        <v>1.9</v>
      </c>
      <c r="AW152" s="109">
        <v>2</v>
      </c>
      <c r="AX152" s="111">
        <v>45321</v>
      </c>
      <c r="AY152" s="111"/>
      <c r="AZ152" s="113" t="s">
        <v>250</v>
      </c>
      <c r="BA152" s="95" t="s">
        <v>250</v>
      </c>
      <c r="BB152" s="107"/>
      <c r="BC152" s="101" t="s">
        <v>250</v>
      </c>
      <c r="BD152" s="107"/>
      <c r="BE152" s="107"/>
      <c r="BF152" s="114">
        <v>45338</v>
      </c>
    </row>
    <row r="153" spans="1:58" ht="25" customHeight="1" x14ac:dyDescent="0.35">
      <c r="A153" s="103" t="s">
        <v>1204</v>
      </c>
      <c r="B153" s="103"/>
      <c r="C153" s="103">
        <v>2700009277580</v>
      </c>
      <c r="D153" s="104" t="s">
        <v>1239</v>
      </c>
      <c r="E153" s="104" t="s">
        <v>1240</v>
      </c>
      <c r="F153" s="104" t="s">
        <v>1241</v>
      </c>
      <c r="G153" s="104" t="s">
        <v>1242</v>
      </c>
      <c r="H153" s="105" t="s">
        <v>1018</v>
      </c>
      <c r="I153" s="105" t="s">
        <v>1243</v>
      </c>
      <c r="J153" s="105" t="s">
        <v>1244</v>
      </c>
      <c r="K153" s="150" t="s">
        <v>142</v>
      </c>
      <c r="L153" s="107">
        <v>532330.38</v>
      </c>
      <c r="M153" s="107">
        <v>162700.29999999999</v>
      </c>
      <c r="N153" s="105" t="s">
        <v>382</v>
      </c>
      <c r="O153" s="105" t="s">
        <v>382</v>
      </c>
      <c r="P153" s="105" t="s">
        <v>382</v>
      </c>
      <c r="Q153" s="107" t="s">
        <v>334</v>
      </c>
      <c r="R153" s="106" t="s">
        <v>283</v>
      </c>
      <c r="S153" s="108" t="s">
        <v>19</v>
      </c>
      <c r="T153" s="108" t="s">
        <v>64</v>
      </c>
      <c r="U153" s="106" t="s">
        <v>250</v>
      </c>
      <c r="V153" s="109">
        <v>0</v>
      </c>
      <c r="W153" s="110">
        <v>0</v>
      </c>
      <c r="X153" s="109">
        <f t="shared" si="0"/>
        <v>4.7500000000000001E-2</v>
      </c>
      <c r="Y153" s="108"/>
      <c r="Z153" s="108"/>
      <c r="AA153" s="106"/>
      <c r="AB153" s="97"/>
      <c r="AC153" s="110"/>
      <c r="AD153" s="109"/>
      <c r="AE153" s="108"/>
      <c r="AF153" s="108"/>
      <c r="AG153" s="106"/>
      <c r="AH153" s="109"/>
      <c r="AI153" s="110"/>
      <c r="AJ153" s="109"/>
      <c r="AK153" s="106" t="s">
        <v>250</v>
      </c>
      <c r="AL153" s="106" t="s">
        <v>43</v>
      </c>
      <c r="AM153" s="109"/>
      <c r="AN153" s="109"/>
      <c r="AO153" s="109"/>
      <c r="AP153" s="109"/>
      <c r="AQ153" s="109"/>
      <c r="AR153" s="111"/>
      <c r="AS153" s="112">
        <f t="shared" si="1"/>
        <v>4.7500000000000001E-2</v>
      </c>
      <c r="AT153" s="109">
        <f t="shared" si="2"/>
        <v>4.7500000000000001E-2</v>
      </c>
      <c r="AU153" s="109">
        <v>0.05</v>
      </c>
      <c r="AV153" s="109">
        <f t="shared" si="3"/>
        <v>0.21375</v>
      </c>
      <c r="AW153" s="109">
        <v>0.22500000000000001</v>
      </c>
      <c r="AX153" s="111">
        <v>45322</v>
      </c>
      <c r="AY153" s="111"/>
      <c r="AZ153" s="113" t="s">
        <v>250</v>
      </c>
      <c r="BA153" s="95" t="s">
        <v>250</v>
      </c>
      <c r="BB153" s="107"/>
      <c r="BC153" s="101" t="s">
        <v>250</v>
      </c>
      <c r="BD153" s="107"/>
      <c r="BE153" s="107"/>
      <c r="BF153" s="114">
        <v>45338</v>
      </c>
    </row>
    <row r="154" spans="1:58" ht="25" customHeight="1" x14ac:dyDescent="0.35">
      <c r="A154" s="103" t="s">
        <v>857</v>
      </c>
      <c r="B154" s="103"/>
      <c r="C154" s="103">
        <v>2700009619821</v>
      </c>
      <c r="D154" s="104" t="s">
        <v>1245</v>
      </c>
      <c r="E154" s="104" t="s">
        <v>859</v>
      </c>
      <c r="F154" s="104" t="s">
        <v>1249</v>
      </c>
      <c r="G154" s="104" t="s">
        <v>1247</v>
      </c>
      <c r="H154" s="105" t="s">
        <v>860</v>
      </c>
      <c r="I154" s="105" t="s">
        <v>1246</v>
      </c>
      <c r="J154" s="105" t="s">
        <v>862</v>
      </c>
      <c r="K154" s="106" t="s">
        <v>142</v>
      </c>
      <c r="L154" s="107">
        <v>408531.32</v>
      </c>
      <c r="M154" s="107">
        <v>267892.59000000003</v>
      </c>
      <c r="N154" s="105" t="s">
        <v>903</v>
      </c>
      <c r="O154" s="105" t="s">
        <v>903</v>
      </c>
      <c r="P154" s="105" t="s">
        <v>903</v>
      </c>
      <c r="Q154" s="107">
        <v>11</v>
      </c>
      <c r="R154" s="106" t="s">
        <v>283</v>
      </c>
      <c r="S154" s="108" t="s">
        <v>19</v>
      </c>
      <c r="T154" s="108" t="s">
        <v>64</v>
      </c>
      <c r="U154" s="106" t="s">
        <v>250</v>
      </c>
      <c r="V154" s="109">
        <v>0</v>
      </c>
      <c r="W154" s="110">
        <v>0</v>
      </c>
      <c r="X154" s="109">
        <f t="shared" si="0"/>
        <v>4.7500000000000001E-2</v>
      </c>
      <c r="Y154" s="108"/>
      <c r="Z154" s="108"/>
      <c r="AA154" s="106"/>
      <c r="AB154" s="97"/>
      <c r="AC154" s="110"/>
      <c r="AD154" s="109"/>
      <c r="AE154" s="108"/>
      <c r="AF154" s="108"/>
      <c r="AG154" s="106"/>
      <c r="AH154" s="109"/>
      <c r="AI154" s="110"/>
      <c r="AJ154" s="109"/>
      <c r="AK154" s="106" t="s">
        <v>250</v>
      </c>
      <c r="AL154" s="106" t="s">
        <v>43</v>
      </c>
      <c r="AM154" s="109"/>
      <c r="AN154" s="109"/>
      <c r="AO154" s="109"/>
      <c r="AP154" s="109"/>
      <c r="AQ154" s="109"/>
      <c r="AR154" s="111"/>
      <c r="AS154" s="112">
        <f t="shared" si="1"/>
        <v>4.7500000000000001E-2</v>
      </c>
      <c r="AT154" s="109">
        <f t="shared" si="2"/>
        <v>4.7500000000000001E-2</v>
      </c>
      <c r="AU154" s="109">
        <v>0.05</v>
      </c>
      <c r="AV154" s="109">
        <f t="shared" si="3"/>
        <v>1.6624999999999999</v>
      </c>
      <c r="AW154" s="109">
        <v>1.75</v>
      </c>
      <c r="AX154" s="111">
        <v>45336</v>
      </c>
      <c r="AY154" s="111"/>
      <c r="AZ154" s="113" t="s">
        <v>250</v>
      </c>
      <c r="BA154" s="95" t="s">
        <v>250</v>
      </c>
      <c r="BB154" s="107"/>
      <c r="BC154" s="101" t="s">
        <v>250</v>
      </c>
      <c r="BD154" s="107"/>
      <c r="BE154" s="107"/>
      <c r="BF154" s="114">
        <v>45338</v>
      </c>
    </row>
    <row r="155" spans="1:58" ht="25" customHeight="1" x14ac:dyDescent="0.35">
      <c r="A155" s="103" t="s">
        <v>857</v>
      </c>
      <c r="B155" s="103"/>
      <c r="C155" s="103">
        <v>2700009619830</v>
      </c>
      <c r="D155" s="104" t="s">
        <v>1245</v>
      </c>
      <c r="E155" s="104" t="s">
        <v>1248</v>
      </c>
      <c r="F155" s="104" t="s">
        <v>277</v>
      </c>
      <c r="G155" s="104" t="s">
        <v>1247</v>
      </c>
      <c r="H155" s="105" t="s">
        <v>860</v>
      </c>
      <c r="I155" s="105" t="s">
        <v>1246</v>
      </c>
      <c r="J155" s="105" t="s">
        <v>862</v>
      </c>
      <c r="K155" s="106" t="s">
        <v>142</v>
      </c>
      <c r="L155" s="107">
        <v>408529.82</v>
      </c>
      <c r="M155" s="107">
        <v>267705.59000000003</v>
      </c>
      <c r="N155" s="105" t="s">
        <v>903</v>
      </c>
      <c r="O155" s="105" t="s">
        <v>903</v>
      </c>
      <c r="P155" s="105" t="s">
        <v>903</v>
      </c>
      <c r="Q155" s="107">
        <v>11</v>
      </c>
      <c r="R155" s="106" t="s">
        <v>283</v>
      </c>
      <c r="S155" s="108" t="s">
        <v>19</v>
      </c>
      <c r="T155" s="108" t="s">
        <v>64</v>
      </c>
      <c r="U155" s="106" t="s">
        <v>250</v>
      </c>
      <c r="V155" s="109">
        <v>0</v>
      </c>
      <c r="W155" s="110">
        <v>0</v>
      </c>
      <c r="X155" s="109">
        <f t="shared" si="0"/>
        <v>5.6999999999999995E-2</v>
      </c>
      <c r="Y155" s="108"/>
      <c r="Z155" s="108"/>
      <c r="AA155" s="106"/>
      <c r="AB155" s="97"/>
      <c r="AC155" s="110"/>
      <c r="AD155" s="109"/>
      <c r="AE155" s="108"/>
      <c r="AF155" s="108"/>
      <c r="AG155" s="106"/>
      <c r="AH155" s="109"/>
      <c r="AI155" s="110"/>
      <c r="AJ155" s="109"/>
      <c r="AK155" s="106" t="s">
        <v>250</v>
      </c>
      <c r="AL155" s="106" t="s">
        <v>43</v>
      </c>
      <c r="AM155" s="109"/>
      <c r="AN155" s="109"/>
      <c r="AO155" s="109"/>
      <c r="AP155" s="109"/>
      <c r="AQ155" s="109"/>
      <c r="AR155" s="111"/>
      <c r="AS155" s="112">
        <f t="shared" si="1"/>
        <v>5.6999999999999995E-2</v>
      </c>
      <c r="AT155" s="109">
        <f t="shared" si="2"/>
        <v>5.6999999999999995E-2</v>
      </c>
      <c r="AU155" s="109">
        <v>0.06</v>
      </c>
      <c r="AV155" s="109">
        <f t="shared" si="3"/>
        <v>1.1875</v>
      </c>
      <c r="AW155" s="109">
        <v>1.25</v>
      </c>
      <c r="AX155" s="111">
        <v>45336</v>
      </c>
      <c r="AY155" s="111"/>
      <c r="AZ155" s="113" t="s">
        <v>250</v>
      </c>
      <c r="BA155" s="95" t="s">
        <v>250</v>
      </c>
      <c r="BB155" s="107"/>
      <c r="BC155" s="101" t="s">
        <v>250</v>
      </c>
      <c r="BD155" s="107"/>
      <c r="BE155" s="107"/>
      <c r="BF155" s="114">
        <v>45338</v>
      </c>
    </row>
    <row r="156" spans="1:58" ht="25" customHeight="1" x14ac:dyDescent="0.35">
      <c r="A156" s="103" t="s">
        <v>1205</v>
      </c>
      <c r="B156" s="103"/>
      <c r="C156" s="103">
        <v>2700009036703</v>
      </c>
      <c r="D156" s="104" t="s">
        <v>1250</v>
      </c>
      <c r="E156" s="104" t="s">
        <v>1250</v>
      </c>
      <c r="F156" s="104" t="s">
        <v>1010</v>
      </c>
      <c r="G156" s="104" t="s">
        <v>1251</v>
      </c>
      <c r="H156" s="105" t="s">
        <v>1252</v>
      </c>
      <c r="I156" s="105" t="s">
        <v>1253</v>
      </c>
      <c r="J156" s="105" t="s">
        <v>1254</v>
      </c>
      <c r="K156" s="106" t="s">
        <v>142</v>
      </c>
      <c r="L156" s="107">
        <v>445647.63</v>
      </c>
      <c r="M156" s="107">
        <v>371939.72</v>
      </c>
      <c r="N156" s="105" t="s">
        <v>903</v>
      </c>
      <c r="O156" s="105" t="s">
        <v>903</v>
      </c>
      <c r="P156" s="105" t="s">
        <v>903</v>
      </c>
      <c r="Q156" s="107" t="s">
        <v>334</v>
      </c>
      <c r="R156" s="106" t="s">
        <v>283</v>
      </c>
      <c r="S156" s="108" t="s">
        <v>19</v>
      </c>
      <c r="T156" s="108" t="s">
        <v>64</v>
      </c>
      <c r="U156" s="106" t="s">
        <v>250</v>
      </c>
      <c r="V156" s="109">
        <v>0</v>
      </c>
      <c r="W156" s="110">
        <v>0</v>
      </c>
      <c r="X156" s="109">
        <f>AU156*0.95</f>
        <v>5.6999999999999995E-2</v>
      </c>
      <c r="Y156" s="108"/>
      <c r="Z156" s="108"/>
      <c r="AA156" s="106"/>
      <c r="AB156" s="97"/>
      <c r="AC156" s="110"/>
      <c r="AD156" s="109"/>
      <c r="AE156" s="108"/>
      <c r="AF156" s="108"/>
      <c r="AG156" s="106"/>
      <c r="AH156" s="109"/>
      <c r="AI156" s="110"/>
      <c r="AJ156" s="109"/>
      <c r="AK156" s="106" t="s">
        <v>250</v>
      </c>
      <c r="AL156" s="106" t="s">
        <v>256</v>
      </c>
      <c r="AM156" s="112">
        <f>AO156*0.95</f>
        <v>0.56999999999999995</v>
      </c>
      <c r="AN156" s="109">
        <f>AO156*0.95</f>
        <v>0.56999999999999995</v>
      </c>
      <c r="AO156" s="109">
        <v>0.6</v>
      </c>
      <c r="AP156" s="109">
        <f>AQ156*0.95</f>
        <v>0.47499999999999998</v>
      </c>
      <c r="AQ156" s="109">
        <v>0.5</v>
      </c>
      <c r="AR156" s="111">
        <v>45328</v>
      </c>
      <c r="AS156" s="112">
        <f>AU156*0.95</f>
        <v>5.6999999999999995E-2</v>
      </c>
      <c r="AT156" s="109">
        <f>AU156*0.95</f>
        <v>5.6999999999999995E-2</v>
      </c>
      <c r="AU156" s="109">
        <v>0.06</v>
      </c>
      <c r="AV156" s="109">
        <f>AW156*0.95</f>
        <v>0.83124999999999993</v>
      </c>
      <c r="AW156" s="109">
        <v>0.875</v>
      </c>
      <c r="AX156" s="111">
        <v>45317</v>
      </c>
      <c r="AY156" s="111"/>
      <c r="AZ156" s="113" t="s">
        <v>250</v>
      </c>
      <c r="BA156" s="95" t="s">
        <v>250</v>
      </c>
      <c r="BB156" s="107"/>
      <c r="BC156" s="101" t="s">
        <v>250</v>
      </c>
      <c r="BD156" s="107"/>
      <c r="BE156" s="107"/>
      <c r="BF156" s="114">
        <v>45338</v>
      </c>
    </row>
    <row r="157" spans="1:58" ht="25" customHeight="1" x14ac:dyDescent="0.35">
      <c r="A157" s="103" t="s">
        <v>1205</v>
      </c>
      <c r="B157" s="103"/>
      <c r="C157" s="103">
        <v>2700009036689</v>
      </c>
      <c r="D157" s="104" t="s">
        <v>1255</v>
      </c>
      <c r="E157" s="104" t="s">
        <v>1249</v>
      </c>
      <c r="F157" s="104" t="s">
        <v>1249</v>
      </c>
      <c r="G157" s="104" t="s">
        <v>1251</v>
      </c>
      <c r="H157" s="105" t="s">
        <v>1252</v>
      </c>
      <c r="I157" s="105" t="s">
        <v>1253</v>
      </c>
      <c r="J157" s="105" t="s">
        <v>1254</v>
      </c>
      <c r="K157" s="106" t="s">
        <v>142</v>
      </c>
      <c r="L157" s="107">
        <v>445931.13</v>
      </c>
      <c r="M157" s="107">
        <v>372121.72</v>
      </c>
      <c r="N157" s="105" t="s">
        <v>903</v>
      </c>
      <c r="O157" s="105" t="s">
        <v>903</v>
      </c>
      <c r="P157" s="105" t="s">
        <v>903</v>
      </c>
      <c r="Q157" s="107" t="s">
        <v>334</v>
      </c>
      <c r="R157" s="106" t="s">
        <v>283</v>
      </c>
      <c r="S157" s="108" t="s">
        <v>19</v>
      </c>
      <c r="T157" s="108" t="s">
        <v>64</v>
      </c>
      <c r="U157" s="106" t="s">
        <v>250</v>
      </c>
      <c r="V157" s="109">
        <v>0</v>
      </c>
      <c r="W157" s="110">
        <v>0</v>
      </c>
      <c r="X157" s="109">
        <f t="shared" ref="X157:X201" si="4">AU157*0.95</f>
        <v>4.7500000000000001E-2</v>
      </c>
      <c r="Y157" s="108"/>
      <c r="Z157" s="108"/>
      <c r="AA157" s="106"/>
      <c r="AB157" s="97"/>
      <c r="AC157" s="110"/>
      <c r="AD157" s="109"/>
      <c r="AE157" s="108"/>
      <c r="AF157" s="108"/>
      <c r="AG157" s="106"/>
      <c r="AH157" s="109"/>
      <c r="AI157" s="110"/>
      <c r="AJ157" s="109"/>
      <c r="AK157" s="106" t="s">
        <v>250</v>
      </c>
      <c r="AL157" s="106" t="s">
        <v>43</v>
      </c>
      <c r="AM157" s="109"/>
      <c r="AN157" s="109"/>
      <c r="AO157" s="109"/>
      <c r="AP157" s="109"/>
      <c r="AQ157" s="109"/>
      <c r="AR157" s="111"/>
      <c r="AS157" s="112">
        <f t="shared" ref="AS157:AS201" si="5">AU157*0.95</f>
        <v>4.7500000000000001E-2</v>
      </c>
      <c r="AT157" s="109">
        <f t="shared" si="2"/>
        <v>4.7500000000000001E-2</v>
      </c>
      <c r="AU157" s="109">
        <v>0.05</v>
      </c>
      <c r="AV157" s="109">
        <f t="shared" si="3"/>
        <v>0.40375</v>
      </c>
      <c r="AW157" s="109">
        <v>0.42499999999999999</v>
      </c>
      <c r="AX157" s="111">
        <v>45317</v>
      </c>
      <c r="AY157" s="111"/>
      <c r="AZ157" s="113" t="s">
        <v>250</v>
      </c>
      <c r="BA157" s="95" t="s">
        <v>250</v>
      </c>
      <c r="BB157" s="107"/>
      <c r="BC157" s="101" t="s">
        <v>250</v>
      </c>
      <c r="BD157" s="107"/>
      <c r="BE157" s="107"/>
      <c r="BF157" s="114">
        <v>45338</v>
      </c>
    </row>
    <row r="158" spans="1:58" ht="25" customHeight="1" x14ac:dyDescent="0.35">
      <c r="A158" s="103" t="s">
        <v>1205</v>
      </c>
      <c r="B158" s="103"/>
      <c r="C158" s="103">
        <v>2700009036698</v>
      </c>
      <c r="D158" s="104" t="s">
        <v>1255</v>
      </c>
      <c r="E158" s="104" t="s">
        <v>1256</v>
      </c>
      <c r="F158" s="104" t="s">
        <v>277</v>
      </c>
      <c r="G158" s="104" t="s">
        <v>1251</v>
      </c>
      <c r="H158" s="105" t="s">
        <v>1252</v>
      </c>
      <c r="I158" s="105" t="s">
        <v>1253</v>
      </c>
      <c r="J158" s="105" t="s">
        <v>1254</v>
      </c>
      <c r="K158" s="106" t="s">
        <v>142</v>
      </c>
      <c r="L158" s="107">
        <v>445811.63</v>
      </c>
      <c r="M158" s="107">
        <v>372036.72</v>
      </c>
      <c r="N158" s="105" t="s">
        <v>903</v>
      </c>
      <c r="O158" s="105" t="s">
        <v>903</v>
      </c>
      <c r="P158" s="105" t="s">
        <v>903</v>
      </c>
      <c r="Q158" s="107" t="s">
        <v>334</v>
      </c>
      <c r="R158" s="106" t="s">
        <v>283</v>
      </c>
      <c r="S158" s="108" t="s">
        <v>19</v>
      </c>
      <c r="T158" s="108" t="s">
        <v>64</v>
      </c>
      <c r="U158" s="106" t="s">
        <v>250</v>
      </c>
      <c r="V158" s="109">
        <v>0</v>
      </c>
      <c r="W158" s="110">
        <v>0</v>
      </c>
      <c r="X158" s="109">
        <f t="shared" si="4"/>
        <v>4.7500000000000001E-2</v>
      </c>
      <c r="Y158" s="108"/>
      <c r="Z158" s="108"/>
      <c r="AA158" s="106"/>
      <c r="AB158" s="97"/>
      <c r="AC158" s="110"/>
      <c r="AD158" s="109"/>
      <c r="AE158" s="108"/>
      <c r="AF158" s="108"/>
      <c r="AG158" s="106"/>
      <c r="AH158" s="109"/>
      <c r="AI158" s="110"/>
      <c r="AJ158" s="109"/>
      <c r="AK158" s="106" t="s">
        <v>250</v>
      </c>
      <c r="AL158" s="106" t="s">
        <v>43</v>
      </c>
      <c r="AM158" s="109"/>
      <c r="AN158" s="109"/>
      <c r="AO158" s="109"/>
      <c r="AP158" s="109"/>
      <c r="AQ158" s="109"/>
      <c r="AR158" s="111"/>
      <c r="AS158" s="112">
        <f t="shared" si="5"/>
        <v>4.7500000000000001E-2</v>
      </c>
      <c r="AT158" s="109">
        <f t="shared" si="2"/>
        <v>4.7500000000000001E-2</v>
      </c>
      <c r="AU158" s="109">
        <v>0.05</v>
      </c>
      <c r="AV158" s="109">
        <f t="shared" si="3"/>
        <v>0.73149999999999993</v>
      </c>
      <c r="AW158" s="109">
        <v>0.77</v>
      </c>
      <c r="AX158" s="111">
        <v>45317</v>
      </c>
      <c r="AY158" s="111"/>
      <c r="AZ158" s="113" t="s">
        <v>250</v>
      </c>
      <c r="BA158" s="95" t="s">
        <v>250</v>
      </c>
      <c r="BB158" s="107"/>
      <c r="BC158" s="101" t="s">
        <v>250</v>
      </c>
      <c r="BD158" s="107"/>
      <c r="BE158" s="107"/>
      <c r="BF158" s="114">
        <v>45338</v>
      </c>
    </row>
    <row r="159" spans="1:58" ht="25" customHeight="1" x14ac:dyDescent="0.35">
      <c r="A159" s="103" t="s">
        <v>1258</v>
      </c>
      <c r="B159" s="103"/>
      <c r="C159" s="103">
        <v>2700007819822</v>
      </c>
      <c r="D159" s="104" t="s">
        <v>1269</v>
      </c>
      <c r="E159" s="104" t="s">
        <v>1272</v>
      </c>
      <c r="F159" s="104" t="s">
        <v>1270</v>
      </c>
      <c r="G159" s="104" t="s">
        <v>1271</v>
      </c>
      <c r="H159" s="105" t="s">
        <v>1273</v>
      </c>
      <c r="I159" s="105" t="s">
        <v>1274</v>
      </c>
      <c r="J159" s="105" t="s">
        <v>1275</v>
      </c>
      <c r="K159" s="106" t="s">
        <v>142</v>
      </c>
      <c r="L159" s="107">
        <v>415149.47</v>
      </c>
      <c r="M159" s="107">
        <v>311972.26</v>
      </c>
      <c r="N159" s="105" t="s">
        <v>903</v>
      </c>
      <c r="O159" s="105" t="s">
        <v>903</v>
      </c>
      <c r="P159" s="105" t="s">
        <v>903</v>
      </c>
      <c r="Q159" s="107" t="s">
        <v>334</v>
      </c>
      <c r="R159" s="106" t="s">
        <v>283</v>
      </c>
      <c r="S159" s="108" t="s">
        <v>19</v>
      </c>
      <c r="T159" s="108" t="s">
        <v>64</v>
      </c>
      <c r="U159" s="106" t="s">
        <v>250</v>
      </c>
      <c r="V159" s="109">
        <v>0</v>
      </c>
      <c r="W159" s="110">
        <v>0</v>
      </c>
      <c r="X159" s="109">
        <f t="shared" si="4"/>
        <v>0.1045</v>
      </c>
      <c r="Y159" s="108"/>
      <c r="Z159" s="108"/>
      <c r="AA159" s="106"/>
      <c r="AB159" s="97"/>
      <c r="AC159" s="110"/>
      <c r="AD159" s="109"/>
      <c r="AE159" s="108"/>
      <c r="AF159" s="108"/>
      <c r="AG159" s="106"/>
      <c r="AH159" s="109"/>
      <c r="AI159" s="110"/>
      <c r="AJ159" s="109"/>
      <c r="AK159" s="106" t="s">
        <v>250</v>
      </c>
      <c r="AL159" s="106" t="s">
        <v>43</v>
      </c>
      <c r="AM159" s="109"/>
      <c r="AN159" s="109"/>
      <c r="AO159" s="109"/>
      <c r="AP159" s="109"/>
      <c r="AQ159" s="109"/>
      <c r="AR159" s="111"/>
      <c r="AS159" s="112">
        <f t="shared" si="5"/>
        <v>0.1045</v>
      </c>
      <c r="AT159" s="109">
        <f t="shared" si="2"/>
        <v>0.1045</v>
      </c>
      <c r="AU159" s="109">
        <v>0.11</v>
      </c>
      <c r="AV159" s="109">
        <f t="shared" si="3"/>
        <v>0.95</v>
      </c>
      <c r="AW159" s="109">
        <v>1</v>
      </c>
      <c r="AX159" s="111">
        <v>45348</v>
      </c>
      <c r="AY159" s="111"/>
      <c r="AZ159" s="113" t="s">
        <v>250</v>
      </c>
      <c r="BA159" s="107" t="s">
        <v>250</v>
      </c>
      <c r="BB159" s="107"/>
      <c r="BC159" s="113" t="s">
        <v>250</v>
      </c>
      <c r="BD159" s="107"/>
      <c r="BE159" s="107"/>
      <c r="BF159" s="114">
        <v>45406</v>
      </c>
    </row>
    <row r="160" spans="1:58" ht="25" customHeight="1" x14ac:dyDescent="0.35">
      <c r="A160" s="103" t="s">
        <v>1259</v>
      </c>
      <c r="B160" s="103"/>
      <c r="C160" s="103">
        <v>2700008026226</v>
      </c>
      <c r="D160" s="104" t="s">
        <v>945</v>
      </c>
      <c r="E160" s="104" t="s">
        <v>1276</v>
      </c>
      <c r="F160" s="104" t="s">
        <v>1277</v>
      </c>
      <c r="G160" s="104" t="s">
        <v>1278</v>
      </c>
      <c r="H160" s="105" t="s">
        <v>399</v>
      </c>
      <c r="I160" s="105" t="s">
        <v>399</v>
      </c>
      <c r="J160" s="105" t="s">
        <v>1279</v>
      </c>
      <c r="K160" s="106" t="s">
        <v>142</v>
      </c>
      <c r="L160" s="107">
        <v>387914.79</v>
      </c>
      <c r="M160" s="107">
        <v>396172.54</v>
      </c>
      <c r="N160" s="105" t="s">
        <v>1022</v>
      </c>
      <c r="O160" s="105" t="s">
        <v>1022</v>
      </c>
      <c r="P160" s="105" t="s">
        <v>1022</v>
      </c>
      <c r="Q160" s="107" t="s">
        <v>334</v>
      </c>
      <c r="R160" s="106" t="s">
        <v>283</v>
      </c>
      <c r="S160" s="108" t="s">
        <v>19</v>
      </c>
      <c r="T160" s="108" t="s">
        <v>64</v>
      </c>
      <c r="U160" s="106" t="s">
        <v>250</v>
      </c>
      <c r="V160" s="109">
        <v>0</v>
      </c>
      <c r="W160" s="110">
        <v>0</v>
      </c>
      <c r="X160" s="109">
        <f t="shared" si="4"/>
        <v>5.6999999999999995E-2</v>
      </c>
      <c r="Y160" s="108"/>
      <c r="Z160" s="108"/>
      <c r="AA160" s="106"/>
      <c r="AB160" s="97"/>
      <c r="AC160" s="110"/>
      <c r="AD160" s="109"/>
      <c r="AE160" s="108"/>
      <c r="AF160" s="108"/>
      <c r="AG160" s="106"/>
      <c r="AH160" s="109"/>
      <c r="AI160" s="110"/>
      <c r="AJ160" s="109"/>
      <c r="AK160" s="106" t="s">
        <v>250</v>
      </c>
      <c r="AL160" s="106" t="s">
        <v>43</v>
      </c>
      <c r="AM160" s="109"/>
      <c r="AN160" s="109"/>
      <c r="AO160" s="109"/>
      <c r="AP160" s="109"/>
      <c r="AQ160" s="109"/>
      <c r="AR160" s="111"/>
      <c r="AS160" s="112">
        <f t="shared" si="5"/>
        <v>5.6999999999999995E-2</v>
      </c>
      <c r="AT160" s="109">
        <f t="shared" si="2"/>
        <v>5.6999999999999995E-2</v>
      </c>
      <c r="AU160" s="109">
        <v>0.06</v>
      </c>
      <c r="AV160" s="109">
        <f t="shared" si="3"/>
        <v>1.9E-2</v>
      </c>
      <c r="AW160" s="109">
        <v>0.02</v>
      </c>
      <c r="AX160" s="111">
        <v>45348</v>
      </c>
      <c r="AY160" s="111"/>
      <c r="AZ160" s="113" t="s">
        <v>250</v>
      </c>
      <c r="BA160" s="107" t="s">
        <v>250</v>
      </c>
      <c r="BB160" s="107"/>
      <c r="BC160" s="113" t="s">
        <v>250</v>
      </c>
      <c r="BD160" s="107"/>
      <c r="BE160" s="107"/>
      <c r="BF160" s="114">
        <v>45406</v>
      </c>
    </row>
    <row r="161" spans="1:58" ht="25" customHeight="1" x14ac:dyDescent="0.35">
      <c r="A161" s="103" t="s">
        <v>1257</v>
      </c>
      <c r="B161" s="103"/>
      <c r="C161" s="103">
        <v>2700000703936</v>
      </c>
      <c r="D161" s="104" t="s">
        <v>1280</v>
      </c>
      <c r="E161" s="104" t="s">
        <v>1059</v>
      </c>
      <c r="F161" s="104" t="s">
        <v>1281</v>
      </c>
      <c r="G161" s="104" t="s">
        <v>1282</v>
      </c>
      <c r="H161" s="105" t="s">
        <v>1283</v>
      </c>
      <c r="I161" s="105" t="s">
        <v>792</v>
      </c>
      <c r="J161" s="105" t="s">
        <v>1284</v>
      </c>
      <c r="K161" s="106" t="s">
        <v>142</v>
      </c>
      <c r="L161" s="107">
        <v>548109.75</v>
      </c>
      <c r="M161" s="107">
        <v>124592.25</v>
      </c>
      <c r="N161" s="105" t="s">
        <v>382</v>
      </c>
      <c r="O161" s="105" t="s">
        <v>382</v>
      </c>
      <c r="P161" s="105" t="s">
        <v>382</v>
      </c>
      <c r="Q161" s="107" t="s">
        <v>334</v>
      </c>
      <c r="R161" s="106" t="s">
        <v>283</v>
      </c>
      <c r="S161" s="108" t="s">
        <v>19</v>
      </c>
      <c r="T161" s="108" t="s">
        <v>64</v>
      </c>
      <c r="U161" s="106" t="s">
        <v>250</v>
      </c>
      <c r="V161" s="109">
        <v>0</v>
      </c>
      <c r="W161" s="110">
        <v>0</v>
      </c>
      <c r="X161" s="109">
        <f t="shared" si="4"/>
        <v>8.5499999999999993E-2</v>
      </c>
      <c r="Y161" s="108"/>
      <c r="Z161" s="108"/>
      <c r="AA161" s="106"/>
      <c r="AB161" s="97"/>
      <c r="AC161" s="110"/>
      <c r="AD161" s="109"/>
      <c r="AE161" s="108"/>
      <c r="AF161" s="108"/>
      <c r="AG161" s="106"/>
      <c r="AH161" s="109"/>
      <c r="AI161" s="110"/>
      <c r="AJ161" s="109"/>
      <c r="AK161" s="106" t="s">
        <v>250</v>
      </c>
      <c r="AL161" s="106" t="s">
        <v>256</v>
      </c>
      <c r="AM161" s="112">
        <f>AO161*0.95</f>
        <v>8.5499999999999993E-2</v>
      </c>
      <c r="AN161" s="109">
        <f>AO161*0.95</f>
        <v>8.5499999999999993E-2</v>
      </c>
      <c r="AO161" s="109">
        <v>0.09</v>
      </c>
      <c r="AP161" s="109">
        <f>AQ161*0.95</f>
        <v>7.5999999999999998E-2</v>
      </c>
      <c r="AQ161" s="109">
        <v>0.08</v>
      </c>
      <c r="AR161" s="111">
        <v>45371</v>
      </c>
      <c r="AS161" s="112">
        <f t="shared" si="5"/>
        <v>8.5499999999999993E-2</v>
      </c>
      <c r="AT161" s="109">
        <f t="shared" si="2"/>
        <v>8.5499999999999993E-2</v>
      </c>
      <c r="AU161" s="109">
        <v>0.09</v>
      </c>
      <c r="AV161" s="109">
        <f t="shared" si="3"/>
        <v>7.5999999999999998E-2</v>
      </c>
      <c r="AW161" s="109">
        <v>0.08</v>
      </c>
      <c r="AX161" s="111">
        <v>45371</v>
      </c>
      <c r="AY161" s="111"/>
      <c r="AZ161" s="113" t="s">
        <v>250</v>
      </c>
      <c r="BA161" s="107" t="s">
        <v>250</v>
      </c>
      <c r="BB161" s="107"/>
      <c r="BC161" s="113" t="s">
        <v>250</v>
      </c>
      <c r="BD161" s="107"/>
      <c r="BE161" s="107"/>
      <c r="BF161" s="114">
        <v>45406</v>
      </c>
    </row>
    <row r="162" spans="1:58" ht="25" customHeight="1" x14ac:dyDescent="0.35">
      <c r="A162" s="103" t="s">
        <v>1260</v>
      </c>
      <c r="B162" s="103"/>
      <c r="C162" s="103">
        <v>2700009806588</v>
      </c>
      <c r="D162" s="104" t="s">
        <v>1285</v>
      </c>
      <c r="E162" s="104" t="s">
        <v>918</v>
      </c>
      <c r="F162" s="104" t="s">
        <v>1286</v>
      </c>
      <c r="G162" s="104" t="s">
        <v>1287</v>
      </c>
      <c r="H162" s="105" t="s">
        <v>1288</v>
      </c>
      <c r="I162" s="105" t="s">
        <v>1289</v>
      </c>
      <c r="J162" s="105" t="s">
        <v>1290</v>
      </c>
      <c r="K162" s="106" t="s">
        <v>142</v>
      </c>
      <c r="L162" s="107">
        <v>320698.12</v>
      </c>
      <c r="M162" s="107">
        <v>122969.46</v>
      </c>
      <c r="N162" s="105" t="s">
        <v>903</v>
      </c>
      <c r="O162" s="105" t="s">
        <v>903</v>
      </c>
      <c r="P162" s="105" t="s">
        <v>903</v>
      </c>
      <c r="Q162" s="107" t="s">
        <v>334</v>
      </c>
      <c r="R162" s="106" t="s">
        <v>283</v>
      </c>
      <c r="S162" s="108" t="s">
        <v>19</v>
      </c>
      <c r="T162" s="108" t="s">
        <v>64</v>
      </c>
      <c r="U162" s="106" t="s">
        <v>250</v>
      </c>
      <c r="V162" s="109">
        <v>0</v>
      </c>
      <c r="W162" s="110">
        <v>0</v>
      </c>
      <c r="X162" s="109">
        <f t="shared" si="4"/>
        <v>9.5000000000000001E-2</v>
      </c>
      <c r="Y162" s="108"/>
      <c r="Z162" s="108"/>
      <c r="AA162" s="106"/>
      <c r="AB162" s="97"/>
      <c r="AC162" s="110"/>
      <c r="AD162" s="109"/>
      <c r="AE162" s="108"/>
      <c r="AF162" s="108"/>
      <c r="AG162" s="106"/>
      <c r="AH162" s="109"/>
      <c r="AI162" s="110"/>
      <c r="AJ162" s="109"/>
      <c r="AK162" s="106" t="s">
        <v>250</v>
      </c>
      <c r="AL162" s="106" t="s">
        <v>43</v>
      </c>
      <c r="AM162" s="109"/>
      <c r="AN162" s="109"/>
      <c r="AO162" s="109"/>
      <c r="AP162" s="109"/>
      <c r="AQ162" s="109"/>
      <c r="AR162" s="111"/>
      <c r="AS162" s="112">
        <f t="shared" si="5"/>
        <v>9.5000000000000001E-2</v>
      </c>
      <c r="AT162" s="109">
        <f t="shared" si="2"/>
        <v>9.5000000000000001E-2</v>
      </c>
      <c r="AU162" s="109">
        <v>0.1</v>
      </c>
      <c r="AV162" s="109">
        <f t="shared" si="3"/>
        <v>0.28499999999999998</v>
      </c>
      <c r="AW162" s="109">
        <v>0.3</v>
      </c>
      <c r="AX162" s="111">
        <v>45387</v>
      </c>
      <c r="AY162" s="111"/>
      <c r="AZ162" s="113" t="s">
        <v>250</v>
      </c>
      <c r="BA162" s="107" t="s">
        <v>250</v>
      </c>
      <c r="BB162" s="107"/>
      <c r="BC162" s="113" t="s">
        <v>250</v>
      </c>
      <c r="BD162" s="107"/>
      <c r="BE162" s="107"/>
      <c r="BF162" s="114">
        <v>45406</v>
      </c>
    </row>
    <row r="163" spans="1:58" ht="25" customHeight="1" x14ac:dyDescent="0.35">
      <c r="A163" s="103" t="s">
        <v>1261</v>
      </c>
      <c r="B163" s="103"/>
      <c r="C163" s="103">
        <v>2700010008218</v>
      </c>
      <c r="D163" s="104" t="s">
        <v>1291</v>
      </c>
      <c r="E163" s="104" t="s">
        <v>1249</v>
      </c>
      <c r="F163" s="104" t="s">
        <v>1249</v>
      </c>
      <c r="G163" s="104" t="s">
        <v>1292</v>
      </c>
      <c r="H163" s="105" t="s">
        <v>1293</v>
      </c>
      <c r="I163" s="105" t="s">
        <v>372</v>
      </c>
      <c r="J163" s="105" t="s">
        <v>1294</v>
      </c>
      <c r="K163" s="106" t="s">
        <v>142</v>
      </c>
      <c r="L163" s="107">
        <v>485705.27</v>
      </c>
      <c r="M163" s="107">
        <v>235874.89</v>
      </c>
      <c r="N163" s="105" t="s">
        <v>903</v>
      </c>
      <c r="O163" s="105" t="s">
        <v>903</v>
      </c>
      <c r="P163" s="105" t="s">
        <v>903</v>
      </c>
      <c r="Q163" s="107" t="s">
        <v>334</v>
      </c>
      <c r="R163" s="106" t="s">
        <v>283</v>
      </c>
      <c r="S163" s="108" t="s">
        <v>19</v>
      </c>
      <c r="T163" s="108" t="s">
        <v>64</v>
      </c>
      <c r="U163" s="106" t="s">
        <v>250</v>
      </c>
      <c r="V163" s="109">
        <v>0</v>
      </c>
      <c r="W163" s="110">
        <v>0</v>
      </c>
      <c r="X163" s="109">
        <f t="shared" si="4"/>
        <v>0.152</v>
      </c>
      <c r="Y163" s="108"/>
      <c r="Z163" s="108"/>
      <c r="AA163" s="106"/>
      <c r="AB163" s="97"/>
      <c r="AC163" s="110"/>
      <c r="AD163" s="109"/>
      <c r="AE163" s="108"/>
      <c r="AF163" s="108"/>
      <c r="AG163" s="106"/>
      <c r="AH163" s="109"/>
      <c r="AI163" s="110"/>
      <c r="AJ163" s="109"/>
      <c r="AK163" s="106" t="s">
        <v>250</v>
      </c>
      <c r="AL163" s="106" t="s">
        <v>43</v>
      </c>
      <c r="AM163" s="109"/>
      <c r="AN163" s="109"/>
      <c r="AO163" s="109"/>
      <c r="AP163" s="109"/>
      <c r="AQ163" s="109"/>
      <c r="AR163" s="111"/>
      <c r="AS163" s="112">
        <f t="shared" si="5"/>
        <v>0.152</v>
      </c>
      <c r="AT163" s="109">
        <f t="shared" si="2"/>
        <v>0.152</v>
      </c>
      <c r="AU163" s="109">
        <v>0.16</v>
      </c>
      <c r="AV163" s="109">
        <f t="shared" si="3"/>
        <v>0.33249999999999996</v>
      </c>
      <c r="AW163" s="109">
        <v>0.35</v>
      </c>
      <c r="AX163" s="111">
        <v>45390</v>
      </c>
      <c r="AY163" s="111"/>
      <c r="AZ163" s="113" t="s">
        <v>250</v>
      </c>
      <c r="BA163" s="107" t="s">
        <v>250</v>
      </c>
      <c r="BB163" s="107"/>
      <c r="BC163" s="113" t="s">
        <v>250</v>
      </c>
      <c r="BD163" s="107"/>
      <c r="BE163" s="107"/>
      <c r="BF163" s="114">
        <v>45406</v>
      </c>
    </row>
    <row r="164" spans="1:58" ht="25" customHeight="1" x14ac:dyDescent="0.35">
      <c r="A164" s="103" t="s">
        <v>1262</v>
      </c>
      <c r="B164" s="103"/>
      <c r="C164" s="103">
        <v>2700007133089</v>
      </c>
      <c r="D164" s="104" t="s">
        <v>1295</v>
      </c>
      <c r="E164" s="104" t="s">
        <v>1296</v>
      </c>
      <c r="F164" s="104" t="s">
        <v>1249</v>
      </c>
      <c r="G164" s="104" t="s">
        <v>1297</v>
      </c>
      <c r="H164" s="105" t="s">
        <v>1298</v>
      </c>
      <c r="I164" s="105" t="s">
        <v>1299</v>
      </c>
      <c r="J164" s="105" t="s">
        <v>1300</v>
      </c>
      <c r="K164" s="106" t="s">
        <v>142</v>
      </c>
      <c r="L164" s="107">
        <v>521232.52</v>
      </c>
      <c r="M164" s="152">
        <v>243526.68</v>
      </c>
      <c r="N164" s="105" t="s">
        <v>382</v>
      </c>
      <c r="O164" s="105" t="s">
        <v>382</v>
      </c>
      <c r="P164" s="105" t="s">
        <v>382</v>
      </c>
      <c r="Q164" s="107" t="s">
        <v>334</v>
      </c>
      <c r="R164" s="106" t="s">
        <v>283</v>
      </c>
      <c r="S164" s="108" t="s">
        <v>19</v>
      </c>
      <c r="T164" s="108" t="s">
        <v>64</v>
      </c>
      <c r="U164" s="106" t="s">
        <v>250</v>
      </c>
      <c r="V164" s="109">
        <v>0</v>
      </c>
      <c r="W164" s="110">
        <v>0</v>
      </c>
      <c r="X164" s="109">
        <f t="shared" si="4"/>
        <v>0.152</v>
      </c>
      <c r="Y164" s="108"/>
      <c r="Z164" s="108"/>
      <c r="AA164" s="106"/>
      <c r="AB164" s="97"/>
      <c r="AC164" s="110"/>
      <c r="AD164" s="109"/>
      <c r="AE164" s="108"/>
      <c r="AF164" s="108"/>
      <c r="AG164" s="106"/>
      <c r="AH164" s="109"/>
      <c r="AI164" s="110"/>
      <c r="AJ164" s="109"/>
      <c r="AK164" s="106" t="s">
        <v>250</v>
      </c>
      <c r="AL164" s="106" t="s">
        <v>43</v>
      </c>
      <c r="AM164" s="109"/>
      <c r="AN164" s="109"/>
      <c r="AO164" s="109"/>
      <c r="AP164" s="109"/>
      <c r="AQ164" s="109"/>
      <c r="AR164" s="111"/>
      <c r="AS164" s="112">
        <f t="shared" si="5"/>
        <v>0.152</v>
      </c>
      <c r="AT164" s="109">
        <f t="shared" si="2"/>
        <v>0.152</v>
      </c>
      <c r="AU164" s="109">
        <v>0.16</v>
      </c>
      <c r="AV164" s="109">
        <f t="shared" si="3"/>
        <v>0.247</v>
      </c>
      <c r="AW164" s="109">
        <v>0.26</v>
      </c>
      <c r="AX164" s="111">
        <v>45393</v>
      </c>
      <c r="AY164" s="111"/>
      <c r="AZ164" s="113" t="s">
        <v>250</v>
      </c>
      <c r="BA164" s="107" t="s">
        <v>250</v>
      </c>
      <c r="BB164" s="107"/>
      <c r="BC164" s="113" t="s">
        <v>250</v>
      </c>
      <c r="BD164" s="107"/>
      <c r="BE164" s="107"/>
      <c r="BF164" s="114">
        <v>45406</v>
      </c>
    </row>
    <row r="165" spans="1:58" ht="25" customHeight="1" x14ac:dyDescent="0.35">
      <c r="A165" s="103" t="s">
        <v>1263</v>
      </c>
      <c r="B165" s="103"/>
      <c r="C165" s="103">
        <v>2700009934962</v>
      </c>
      <c r="D165" s="104" t="s">
        <v>1301</v>
      </c>
      <c r="E165" s="104" t="s">
        <v>1302</v>
      </c>
      <c r="F165" s="104" t="s">
        <v>1302</v>
      </c>
      <c r="G165" s="104" t="s">
        <v>1303</v>
      </c>
      <c r="H165" s="105" t="s">
        <v>1304</v>
      </c>
      <c r="I165" s="105" t="s">
        <v>289</v>
      </c>
      <c r="J165" s="105" t="s">
        <v>1305</v>
      </c>
      <c r="K165" s="106" t="s">
        <v>142</v>
      </c>
      <c r="L165" s="107">
        <v>525558.42000000004</v>
      </c>
      <c r="M165" s="107">
        <v>184874.07</v>
      </c>
      <c r="N165" s="105" t="s">
        <v>382</v>
      </c>
      <c r="O165" s="105" t="s">
        <v>382</v>
      </c>
      <c r="P165" s="105" t="s">
        <v>382</v>
      </c>
      <c r="Q165" s="107" t="s">
        <v>334</v>
      </c>
      <c r="R165" s="106" t="s">
        <v>283</v>
      </c>
      <c r="S165" s="108" t="s">
        <v>19</v>
      </c>
      <c r="T165" s="108" t="s">
        <v>64</v>
      </c>
      <c r="U165" s="106" t="s">
        <v>250</v>
      </c>
      <c r="V165" s="109">
        <v>0</v>
      </c>
      <c r="W165" s="110">
        <v>0</v>
      </c>
      <c r="X165" s="109">
        <f t="shared" si="4"/>
        <v>7.5999999999999998E-2</v>
      </c>
      <c r="Y165" s="108"/>
      <c r="Z165" s="108"/>
      <c r="AA165" s="106"/>
      <c r="AB165" s="97"/>
      <c r="AC165" s="110"/>
      <c r="AD165" s="109"/>
      <c r="AE165" s="108"/>
      <c r="AF165" s="108"/>
      <c r="AG165" s="106"/>
      <c r="AH165" s="109"/>
      <c r="AI165" s="110"/>
      <c r="AJ165" s="109"/>
      <c r="AK165" s="106" t="s">
        <v>250</v>
      </c>
      <c r="AL165" s="106" t="s">
        <v>43</v>
      </c>
      <c r="AM165" s="109"/>
      <c r="AN165" s="109"/>
      <c r="AO165" s="109"/>
      <c r="AP165" s="109"/>
      <c r="AQ165" s="109"/>
      <c r="AR165" s="111"/>
      <c r="AS165" s="112">
        <f t="shared" si="5"/>
        <v>7.5999999999999998E-2</v>
      </c>
      <c r="AT165" s="109">
        <f t="shared" si="2"/>
        <v>7.5999999999999998E-2</v>
      </c>
      <c r="AU165" s="109">
        <v>0.08</v>
      </c>
      <c r="AV165" s="109">
        <f t="shared" si="3"/>
        <v>0.19284999999999999</v>
      </c>
      <c r="AW165" s="109">
        <v>0.20300000000000001</v>
      </c>
      <c r="AX165" s="111">
        <v>45397</v>
      </c>
      <c r="AY165" s="111"/>
      <c r="AZ165" s="113" t="s">
        <v>250</v>
      </c>
      <c r="BA165" s="107" t="s">
        <v>250</v>
      </c>
      <c r="BB165" s="107"/>
      <c r="BC165" s="113" t="s">
        <v>250</v>
      </c>
      <c r="BD165" s="107"/>
      <c r="BE165" s="107"/>
      <c r="BF165" s="114">
        <v>45406</v>
      </c>
    </row>
    <row r="166" spans="1:58" ht="25" customHeight="1" x14ac:dyDescent="0.35">
      <c r="A166" s="103" t="s">
        <v>1264</v>
      </c>
      <c r="B166" s="103"/>
      <c r="C166" s="103">
        <v>2700009934874</v>
      </c>
      <c r="D166" s="104" t="s">
        <v>1306</v>
      </c>
      <c r="E166" s="104" t="s">
        <v>784</v>
      </c>
      <c r="F166" s="104" t="s">
        <v>1306</v>
      </c>
      <c r="G166" s="104" t="s">
        <v>1307</v>
      </c>
      <c r="H166" s="105" t="s">
        <v>501</v>
      </c>
      <c r="I166" s="105" t="s">
        <v>420</v>
      </c>
      <c r="J166" s="105" t="s">
        <v>1308</v>
      </c>
      <c r="K166" s="106" t="s">
        <v>142</v>
      </c>
      <c r="L166" s="107">
        <v>471905.15</v>
      </c>
      <c r="M166" s="107">
        <v>288541.75</v>
      </c>
      <c r="N166" s="105" t="s">
        <v>903</v>
      </c>
      <c r="O166" s="105" t="s">
        <v>903</v>
      </c>
      <c r="P166" s="105" t="s">
        <v>903</v>
      </c>
      <c r="Q166" s="107" t="s">
        <v>334</v>
      </c>
      <c r="R166" s="106" t="s">
        <v>283</v>
      </c>
      <c r="S166" s="108" t="s">
        <v>19</v>
      </c>
      <c r="T166" s="108" t="s">
        <v>64</v>
      </c>
      <c r="U166" s="106" t="s">
        <v>250</v>
      </c>
      <c r="V166" s="109">
        <v>0</v>
      </c>
      <c r="W166" s="110">
        <v>0</v>
      </c>
      <c r="X166" s="109">
        <f t="shared" si="4"/>
        <v>6.2700000000000006E-2</v>
      </c>
      <c r="Y166" s="108"/>
      <c r="Z166" s="108"/>
      <c r="AA166" s="106"/>
      <c r="AB166" s="97"/>
      <c r="AC166" s="110"/>
      <c r="AD166" s="109"/>
      <c r="AE166" s="108"/>
      <c r="AF166" s="108"/>
      <c r="AG166" s="106"/>
      <c r="AH166" s="109"/>
      <c r="AI166" s="110"/>
      <c r="AJ166" s="109"/>
      <c r="AK166" s="106" t="s">
        <v>250</v>
      </c>
      <c r="AL166" s="106" t="s">
        <v>43</v>
      </c>
      <c r="AM166" s="109"/>
      <c r="AN166" s="109"/>
      <c r="AO166" s="109"/>
      <c r="AP166" s="109"/>
      <c r="AQ166" s="109"/>
      <c r="AR166" s="111"/>
      <c r="AS166" s="112">
        <f t="shared" si="5"/>
        <v>6.2700000000000006E-2</v>
      </c>
      <c r="AT166" s="109">
        <f t="shared" si="2"/>
        <v>6.2700000000000006E-2</v>
      </c>
      <c r="AU166" s="109">
        <v>6.6000000000000003E-2</v>
      </c>
      <c r="AV166" s="109">
        <f t="shared" si="3"/>
        <v>0.27549999999999997</v>
      </c>
      <c r="AW166" s="109">
        <v>0.28999999999999998</v>
      </c>
      <c r="AX166" s="111">
        <v>45398</v>
      </c>
      <c r="AY166" s="111"/>
      <c r="AZ166" s="113" t="s">
        <v>250</v>
      </c>
      <c r="BA166" s="107" t="s">
        <v>250</v>
      </c>
      <c r="BB166" s="107"/>
      <c r="BC166" s="113" t="s">
        <v>250</v>
      </c>
      <c r="BD166" s="107"/>
      <c r="BE166" s="107"/>
      <c r="BF166" s="114">
        <v>45406</v>
      </c>
    </row>
    <row r="167" spans="1:58" ht="25" customHeight="1" x14ac:dyDescent="0.35">
      <c r="A167" s="103" t="s">
        <v>1265</v>
      </c>
      <c r="B167" s="103"/>
      <c r="C167" s="103">
        <v>2700009375845</v>
      </c>
      <c r="D167" s="104" t="s">
        <v>1309</v>
      </c>
      <c r="E167" s="104" t="s">
        <v>1310</v>
      </c>
      <c r="F167" s="104" t="s">
        <v>1249</v>
      </c>
      <c r="G167" s="104" t="s">
        <v>1311</v>
      </c>
      <c r="H167" s="105" t="s">
        <v>1312</v>
      </c>
      <c r="I167" s="105" t="s">
        <v>1313</v>
      </c>
      <c r="J167" s="105" t="s">
        <v>1314</v>
      </c>
      <c r="K167" s="106" t="s">
        <v>142</v>
      </c>
      <c r="L167" s="107">
        <v>615437.18999999994</v>
      </c>
      <c r="M167" s="107">
        <v>305632.93</v>
      </c>
      <c r="N167" s="105" t="s">
        <v>382</v>
      </c>
      <c r="O167" s="105" t="s">
        <v>382</v>
      </c>
      <c r="P167" s="105" t="s">
        <v>382</v>
      </c>
      <c r="Q167" s="107" t="s">
        <v>334</v>
      </c>
      <c r="R167" s="106" t="s">
        <v>283</v>
      </c>
      <c r="S167" s="108" t="s">
        <v>19</v>
      </c>
      <c r="T167" s="108" t="s">
        <v>64</v>
      </c>
      <c r="U167" s="106" t="s">
        <v>250</v>
      </c>
      <c r="V167" s="109">
        <v>0</v>
      </c>
      <c r="W167" s="110">
        <v>0</v>
      </c>
      <c r="X167" s="109">
        <f t="shared" si="4"/>
        <v>6.3270000000000007E-2</v>
      </c>
      <c r="Y167" s="108"/>
      <c r="Z167" s="108"/>
      <c r="AA167" s="106"/>
      <c r="AB167" s="97"/>
      <c r="AC167" s="110"/>
      <c r="AD167" s="109"/>
      <c r="AE167" s="108"/>
      <c r="AF167" s="108"/>
      <c r="AG167" s="106"/>
      <c r="AH167" s="109"/>
      <c r="AI167" s="110"/>
      <c r="AJ167" s="109"/>
      <c r="AK167" s="106" t="s">
        <v>250</v>
      </c>
      <c r="AL167" s="106" t="s">
        <v>256</v>
      </c>
      <c r="AM167" s="112">
        <f>AO167*0.95</f>
        <v>6.3270000000000007E-2</v>
      </c>
      <c r="AN167" s="109">
        <f>AO167*0.95</f>
        <v>6.3270000000000007E-2</v>
      </c>
      <c r="AO167" s="109">
        <v>6.6600000000000006E-2</v>
      </c>
      <c r="AP167" s="109">
        <f>AQ167*0.95</f>
        <v>8.5499999999999993E-2</v>
      </c>
      <c r="AQ167" s="109">
        <v>0.09</v>
      </c>
      <c r="AR167" s="111">
        <v>45399</v>
      </c>
      <c r="AS167" s="112">
        <f t="shared" si="5"/>
        <v>6.3270000000000007E-2</v>
      </c>
      <c r="AT167" s="109">
        <f t="shared" si="2"/>
        <v>6.3270000000000007E-2</v>
      </c>
      <c r="AU167" s="109">
        <v>6.6600000000000006E-2</v>
      </c>
      <c r="AV167" s="109">
        <f t="shared" si="3"/>
        <v>8.5499999999999993E-2</v>
      </c>
      <c r="AW167" s="109">
        <v>0.09</v>
      </c>
      <c r="AX167" s="111">
        <v>45399</v>
      </c>
      <c r="AY167" s="111"/>
      <c r="AZ167" s="113" t="s">
        <v>250</v>
      </c>
      <c r="BA167" s="107" t="s">
        <v>250</v>
      </c>
      <c r="BB167" s="107"/>
      <c r="BC167" s="113" t="s">
        <v>250</v>
      </c>
      <c r="BD167" s="107"/>
      <c r="BE167" s="107"/>
      <c r="BF167" s="114">
        <v>45406</v>
      </c>
    </row>
    <row r="168" spans="1:58" ht="25" customHeight="1" x14ac:dyDescent="0.35">
      <c r="A168" s="103" t="s">
        <v>1266</v>
      </c>
      <c r="B168" s="103"/>
      <c r="C168" s="103">
        <v>2700004174296</v>
      </c>
      <c r="D168" s="104" t="s">
        <v>1315</v>
      </c>
      <c r="E168" s="104" t="s">
        <v>1316</v>
      </c>
      <c r="F168" s="104" t="s">
        <v>1316</v>
      </c>
      <c r="G168" s="104" t="s">
        <v>1317</v>
      </c>
      <c r="H168" s="105" t="s">
        <v>1318</v>
      </c>
      <c r="I168" s="105" t="s">
        <v>1319</v>
      </c>
      <c r="J168" s="105" t="s">
        <v>1320</v>
      </c>
      <c r="K168" s="106" t="s">
        <v>142</v>
      </c>
      <c r="L168" s="107">
        <v>388314.37</v>
      </c>
      <c r="M168" s="107">
        <v>215886.61</v>
      </c>
      <c r="N168" s="105" t="s">
        <v>903</v>
      </c>
      <c r="O168" s="105" t="s">
        <v>903</v>
      </c>
      <c r="P168" s="105" t="s">
        <v>903</v>
      </c>
      <c r="Q168" s="107" t="s">
        <v>334</v>
      </c>
      <c r="R168" s="106" t="s">
        <v>283</v>
      </c>
      <c r="S168" s="108" t="s">
        <v>19</v>
      </c>
      <c r="T168" s="108" t="s">
        <v>64</v>
      </c>
      <c r="U168" s="106" t="s">
        <v>250</v>
      </c>
      <c r="V168" s="109">
        <v>0</v>
      </c>
      <c r="W168" s="110">
        <v>0</v>
      </c>
      <c r="X168" s="109">
        <f t="shared" si="4"/>
        <v>0.437</v>
      </c>
      <c r="Y168" s="108"/>
      <c r="Z168" s="108"/>
      <c r="AA168" s="106"/>
      <c r="AB168" s="97"/>
      <c r="AC168" s="110"/>
      <c r="AD168" s="109"/>
      <c r="AE168" s="108"/>
      <c r="AF168" s="108"/>
      <c r="AG168" s="106"/>
      <c r="AH168" s="109"/>
      <c r="AI168" s="110"/>
      <c r="AJ168" s="109"/>
      <c r="AK168" s="106" t="s">
        <v>250</v>
      </c>
      <c r="AL168" s="106" t="s">
        <v>43</v>
      </c>
      <c r="AM168" s="109"/>
      <c r="AN168" s="109"/>
      <c r="AO168" s="109"/>
      <c r="AP168" s="109"/>
      <c r="AQ168" s="109"/>
      <c r="AR168" s="111"/>
      <c r="AS168" s="112">
        <f t="shared" si="5"/>
        <v>0.437</v>
      </c>
      <c r="AT168" s="109">
        <f t="shared" si="2"/>
        <v>0.437</v>
      </c>
      <c r="AU168" s="109">
        <v>0.46</v>
      </c>
      <c r="AV168" s="109">
        <f t="shared" si="3"/>
        <v>0.95</v>
      </c>
      <c r="AW168" s="109">
        <v>1</v>
      </c>
      <c r="AX168" s="111">
        <v>45400</v>
      </c>
      <c r="AY168" s="111"/>
      <c r="AZ168" s="113" t="s">
        <v>250</v>
      </c>
      <c r="BA168" s="107" t="s">
        <v>250</v>
      </c>
      <c r="BB168" s="107"/>
      <c r="BC168" s="151" t="s">
        <v>250</v>
      </c>
      <c r="BD168" s="107"/>
      <c r="BE168" s="107"/>
      <c r="BF168" s="114">
        <v>45406</v>
      </c>
    </row>
    <row r="169" spans="1:58" ht="25" customHeight="1" x14ac:dyDescent="0.35">
      <c r="A169" s="103" t="s">
        <v>1267</v>
      </c>
      <c r="B169" s="103"/>
      <c r="C169" s="103">
        <v>2700001912702</v>
      </c>
      <c r="D169" s="104" t="s">
        <v>1321</v>
      </c>
      <c r="E169" s="104" t="s">
        <v>1322</v>
      </c>
      <c r="F169" s="104">
        <v>18</v>
      </c>
      <c r="G169" s="104" t="s">
        <v>1323</v>
      </c>
      <c r="H169" s="105" t="s">
        <v>289</v>
      </c>
      <c r="I169" s="105" t="s">
        <v>289</v>
      </c>
      <c r="J169" s="105" t="s">
        <v>1324</v>
      </c>
      <c r="K169" s="106" t="s">
        <v>142</v>
      </c>
      <c r="L169" s="107">
        <v>533053.99</v>
      </c>
      <c r="M169" s="107">
        <v>182207.37</v>
      </c>
      <c r="N169" s="105" t="s">
        <v>382</v>
      </c>
      <c r="O169" s="105" t="s">
        <v>382</v>
      </c>
      <c r="P169" s="105" t="s">
        <v>382</v>
      </c>
      <c r="Q169" s="107" t="s">
        <v>334</v>
      </c>
      <c r="R169" s="106" t="s">
        <v>283</v>
      </c>
      <c r="S169" s="108" t="s">
        <v>19</v>
      </c>
      <c r="T169" s="108" t="s">
        <v>64</v>
      </c>
      <c r="U169" s="106" t="s">
        <v>250</v>
      </c>
      <c r="V169" s="109">
        <v>0</v>
      </c>
      <c r="W169" s="110">
        <v>0</v>
      </c>
      <c r="X169" s="109">
        <f t="shared" si="4"/>
        <v>7.5999999999999998E-2</v>
      </c>
      <c r="Y169" s="108"/>
      <c r="Z169" s="108"/>
      <c r="AA169" s="106"/>
      <c r="AB169" s="97"/>
      <c r="AC169" s="110"/>
      <c r="AD169" s="109"/>
      <c r="AE169" s="108"/>
      <c r="AF169" s="108"/>
      <c r="AG169" s="106"/>
      <c r="AH169" s="109"/>
      <c r="AI169" s="110"/>
      <c r="AJ169" s="109"/>
      <c r="AK169" s="106" t="s">
        <v>250</v>
      </c>
      <c r="AL169" s="106" t="s">
        <v>43</v>
      </c>
      <c r="AM169" s="109"/>
      <c r="AN169" s="109"/>
      <c r="AO169" s="109"/>
      <c r="AP169" s="109"/>
      <c r="AQ169" s="109"/>
      <c r="AR169" s="111"/>
      <c r="AS169" s="112">
        <f t="shared" si="5"/>
        <v>7.5999999999999998E-2</v>
      </c>
      <c r="AT169" s="109">
        <f t="shared" si="2"/>
        <v>7.5999999999999998E-2</v>
      </c>
      <c r="AU169" s="109">
        <v>0.08</v>
      </c>
      <c r="AV169" s="109">
        <f t="shared" si="3"/>
        <v>0.27549999999999997</v>
      </c>
      <c r="AW169" s="109">
        <v>0.28999999999999998</v>
      </c>
      <c r="AX169" s="111">
        <v>45400</v>
      </c>
      <c r="AY169" s="111"/>
      <c r="AZ169" s="113" t="s">
        <v>250</v>
      </c>
      <c r="BA169" s="107" t="s">
        <v>250</v>
      </c>
      <c r="BB169" s="107"/>
      <c r="BC169" s="113" t="s">
        <v>250</v>
      </c>
      <c r="BD169" s="107"/>
      <c r="BE169" s="107"/>
      <c r="BF169" s="114">
        <v>45406</v>
      </c>
    </row>
    <row r="170" spans="1:58" ht="24.65" customHeight="1" x14ac:dyDescent="0.35">
      <c r="A170" s="103" t="s">
        <v>1268</v>
      </c>
      <c r="B170" s="103"/>
      <c r="C170" s="103">
        <v>2700009069806</v>
      </c>
      <c r="D170" s="104" t="s">
        <v>1325</v>
      </c>
      <c r="E170" s="104" t="s">
        <v>1326</v>
      </c>
      <c r="F170" s="104" t="s">
        <v>1327</v>
      </c>
      <c r="G170" s="104" t="s">
        <v>1328</v>
      </c>
      <c r="H170" s="105" t="s">
        <v>1329</v>
      </c>
      <c r="I170" s="105" t="s">
        <v>373</v>
      </c>
      <c r="J170" s="105" t="s">
        <v>1330</v>
      </c>
      <c r="K170" s="106" t="s">
        <v>142</v>
      </c>
      <c r="L170" s="107">
        <v>484926.48</v>
      </c>
      <c r="M170" s="107">
        <v>191191.7</v>
      </c>
      <c r="N170" s="105" t="s">
        <v>446</v>
      </c>
      <c r="O170" s="105" t="s">
        <v>446</v>
      </c>
      <c r="P170" s="105" t="s">
        <v>446</v>
      </c>
      <c r="Q170" s="107" t="s">
        <v>334</v>
      </c>
      <c r="R170" s="106" t="s">
        <v>283</v>
      </c>
      <c r="S170" s="108" t="s">
        <v>19</v>
      </c>
      <c r="T170" s="108" t="s">
        <v>64</v>
      </c>
      <c r="U170" s="106" t="s">
        <v>250</v>
      </c>
      <c r="V170" s="109">
        <v>0</v>
      </c>
      <c r="W170" s="110">
        <v>0</v>
      </c>
      <c r="X170" s="109">
        <f t="shared" si="4"/>
        <v>5.6999999999999995E-2</v>
      </c>
      <c r="Y170" s="108"/>
      <c r="Z170" s="108"/>
      <c r="AA170" s="106"/>
      <c r="AB170" s="97"/>
      <c r="AC170" s="110"/>
      <c r="AD170" s="109"/>
      <c r="AE170" s="108"/>
      <c r="AF170" s="108"/>
      <c r="AG170" s="106"/>
      <c r="AH170" s="109"/>
      <c r="AI170" s="110"/>
      <c r="AJ170" s="109"/>
      <c r="AK170" s="106" t="s">
        <v>250</v>
      </c>
      <c r="AL170" s="106" t="s">
        <v>43</v>
      </c>
      <c r="AM170" s="109"/>
      <c r="AN170" s="109"/>
      <c r="AO170" s="109"/>
      <c r="AP170" s="109"/>
      <c r="AQ170" s="109"/>
      <c r="AR170" s="111"/>
      <c r="AS170" s="112">
        <f t="shared" si="5"/>
        <v>5.6999999999999995E-2</v>
      </c>
      <c r="AT170" s="109">
        <f t="shared" si="2"/>
        <v>5.6999999999999995E-2</v>
      </c>
      <c r="AU170" s="109">
        <v>0.06</v>
      </c>
      <c r="AV170" s="109">
        <f t="shared" si="3"/>
        <v>0.16624999999999998</v>
      </c>
      <c r="AW170" s="109">
        <v>0.17499999999999999</v>
      </c>
      <c r="AX170" s="111">
        <v>45404</v>
      </c>
      <c r="AY170" s="111"/>
      <c r="AZ170" s="113" t="s">
        <v>250</v>
      </c>
      <c r="BA170" s="107" t="s">
        <v>250</v>
      </c>
      <c r="BB170" s="107"/>
      <c r="BC170" s="113" t="s">
        <v>250</v>
      </c>
      <c r="BD170" s="107"/>
      <c r="BE170" s="107"/>
      <c r="BF170" s="114">
        <v>45406</v>
      </c>
    </row>
    <row r="171" spans="1:58" ht="25" customHeight="1" x14ac:dyDescent="0.35">
      <c r="A171" s="103" t="s">
        <v>1331</v>
      </c>
      <c r="B171" s="103"/>
      <c r="C171" s="103">
        <v>2700006667103</v>
      </c>
      <c r="D171" s="104" t="s">
        <v>1332</v>
      </c>
      <c r="E171" s="104" t="s">
        <v>1332</v>
      </c>
      <c r="F171" s="104" t="s">
        <v>1332</v>
      </c>
      <c r="G171" s="104" t="s">
        <v>1333</v>
      </c>
      <c r="H171" s="105" t="s">
        <v>1334</v>
      </c>
      <c r="I171" s="105" t="s">
        <v>618</v>
      </c>
      <c r="J171" s="105" t="s">
        <v>1335</v>
      </c>
      <c r="K171" s="106" t="s">
        <v>142</v>
      </c>
      <c r="L171" s="107">
        <v>465682.56</v>
      </c>
      <c r="M171" s="107">
        <v>102840.39</v>
      </c>
      <c r="N171" s="105" t="s">
        <v>446</v>
      </c>
      <c r="O171" s="105" t="s">
        <v>446</v>
      </c>
      <c r="P171" s="105" t="s">
        <v>446</v>
      </c>
      <c r="Q171" s="107" t="s">
        <v>334</v>
      </c>
      <c r="R171" s="106" t="s">
        <v>283</v>
      </c>
      <c r="S171" s="108" t="s">
        <v>19</v>
      </c>
      <c r="T171" s="108" t="s">
        <v>64</v>
      </c>
      <c r="U171" s="106" t="s">
        <v>250</v>
      </c>
      <c r="V171" s="109">
        <v>0</v>
      </c>
      <c r="W171" s="110">
        <v>0</v>
      </c>
      <c r="X171" s="109">
        <f t="shared" si="4"/>
        <v>0.14249999999999999</v>
      </c>
      <c r="Y171" s="108"/>
      <c r="Z171" s="108"/>
      <c r="AA171" s="106"/>
      <c r="AB171" s="97"/>
      <c r="AC171" s="110"/>
      <c r="AD171" s="109"/>
      <c r="AE171" s="108"/>
      <c r="AF171" s="108"/>
      <c r="AG171" s="106"/>
      <c r="AH171" s="109"/>
      <c r="AI171" s="110"/>
      <c r="AJ171" s="109"/>
      <c r="AK171" s="106" t="s">
        <v>250</v>
      </c>
      <c r="AL171" s="106" t="s">
        <v>43</v>
      </c>
      <c r="AM171" s="109"/>
      <c r="AN171" s="109"/>
      <c r="AO171" s="109"/>
      <c r="AP171" s="109"/>
      <c r="AQ171" s="109"/>
      <c r="AR171" s="111"/>
      <c r="AS171" s="112">
        <f t="shared" si="5"/>
        <v>0.14249999999999999</v>
      </c>
      <c r="AT171" s="109">
        <f t="shared" si="2"/>
        <v>0.14249999999999999</v>
      </c>
      <c r="AU171" s="109">
        <v>0.15</v>
      </c>
      <c r="AV171" s="109">
        <f t="shared" si="3"/>
        <v>0.56999999999999995</v>
      </c>
      <c r="AW171" s="109">
        <v>0.6</v>
      </c>
      <c r="AX171" s="111">
        <v>45411</v>
      </c>
      <c r="AY171" s="111"/>
      <c r="AZ171" s="113" t="s">
        <v>250</v>
      </c>
      <c r="BA171" s="107" t="s">
        <v>250</v>
      </c>
      <c r="BB171" s="107"/>
      <c r="BC171" s="113" t="s">
        <v>250</v>
      </c>
      <c r="BD171" s="107"/>
      <c r="BE171" s="107"/>
      <c r="BF171" s="114">
        <v>45422</v>
      </c>
    </row>
    <row r="172" spans="1:58" ht="25" customHeight="1" x14ac:dyDescent="0.35">
      <c r="A172" s="103" t="s">
        <v>679</v>
      </c>
      <c r="B172" s="103"/>
      <c r="C172" s="103">
        <v>2700003100178</v>
      </c>
      <c r="D172" s="104" t="s">
        <v>1340</v>
      </c>
      <c r="E172" s="104" t="s">
        <v>1336</v>
      </c>
      <c r="F172" s="104">
        <v>1</v>
      </c>
      <c r="G172" s="104" t="s">
        <v>1337</v>
      </c>
      <c r="H172" s="105" t="s">
        <v>1338</v>
      </c>
      <c r="I172" s="105" t="s">
        <v>684</v>
      </c>
      <c r="J172" s="105" t="s">
        <v>1339</v>
      </c>
      <c r="K172" s="106" t="s">
        <v>142</v>
      </c>
      <c r="L172" s="107">
        <v>519660.86</v>
      </c>
      <c r="M172" s="107">
        <v>277237.25</v>
      </c>
      <c r="N172" s="105" t="s">
        <v>382</v>
      </c>
      <c r="O172" s="105" t="s">
        <v>382</v>
      </c>
      <c r="P172" s="105" t="s">
        <v>382</v>
      </c>
      <c r="Q172" s="107">
        <v>11</v>
      </c>
      <c r="R172" s="106" t="s">
        <v>283</v>
      </c>
      <c r="S172" s="108" t="s">
        <v>19</v>
      </c>
      <c r="T172" s="108" t="s">
        <v>64</v>
      </c>
      <c r="U172" s="106" t="s">
        <v>250</v>
      </c>
      <c r="V172" s="109">
        <v>0</v>
      </c>
      <c r="W172" s="110">
        <v>0</v>
      </c>
      <c r="X172" s="109">
        <f t="shared" si="4"/>
        <v>1.0449999999999999</v>
      </c>
      <c r="Y172" s="108"/>
      <c r="Z172" s="108"/>
      <c r="AA172" s="106"/>
      <c r="AB172" s="97"/>
      <c r="AC172" s="110"/>
      <c r="AD172" s="109"/>
      <c r="AE172" s="108"/>
      <c r="AF172" s="108"/>
      <c r="AG172" s="106"/>
      <c r="AH172" s="109"/>
      <c r="AI172" s="110"/>
      <c r="AJ172" s="109"/>
      <c r="AK172" s="106" t="s">
        <v>250</v>
      </c>
      <c r="AL172" s="106" t="s">
        <v>43</v>
      </c>
      <c r="AM172" s="109"/>
      <c r="AN172" s="109"/>
      <c r="AO172" s="109"/>
      <c r="AP172" s="109"/>
      <c r="AQ172" s="109"/>
      <c r="AR172" s="111"/>
      <c r="AS172" s="112">
        <f t="shared" si="5"/>
        <v>1.0449999999999999</v>
      </c>
      <c r="AT172" s="109">
        <f t="shared" si="2"/>
        <v>1.0449999999999999</v>
      </c>
      <c r="AU172" s="109">
        <v>1.1000000000000001</v>
      </c>
      <c r="AV172" s="109">
        <f t="shared" si="3"/>
        <v>1.9</v>
      </c>
      <c r="AW172" s="109">
        <v>2</v>
      </c>
      <c r="AX172" s="111">
        <v>45407</v>
      </c>
      <c r="AY172" s="111"/>
      <c r="AZ172" s="113" t="s">
        <v>250</v>
      </c>
      <c r="BA172" s="107" t="s">
        <v>250</v>
      </c>
      <c r="BB172" s="107"/>
      <c r="BC172" s="113" t="s">
        <v>250</v>
      </c>
      <c r="BD172" s="107"/>
      <c r="BE172" s="107"/>
      <c r="BF172" s="114">
        <v>45422</v>
      </c>
    </row>
    <row r="173" spans="1:58" ht="25" customHeight="1" x14ac:dyDescent="0.35">
      <c r="A173" s="103" t="s">
        <v>1341</v>
      </c>
      <c r="B173" s="103"/>
      <c r="C173" s="103">
        <v>2700008931696</v>
      </c>
      <c r="D173" s="104" t="s">
        <v>1344</v>
      </c>
      <c r="E173" s="104" t="s">
        <v>1345</v>
      </c>
      <c r="F173" s="104" t="s">
        <v>972</v>
      </c>
      <c r="G173" s="104" t="s">
        <v>1346</v>
      </c>
      <c r="H173" s="105" t="s">
        <v>1347</v>
      </c>
      <c r="I173" s="105" t="s">
        <v>372</v>
      </c>
      <c r="J173" s="105" t="s">
        <v>1348</v>
      </c>
      <c r="K173" s="106" t="s">
        <v>142</v>
      </c>
      <c r="L173" s="107">
        <v>485667.95</v>
      </c>
      <c r="M173" s="107">
        <v>238664.65</v>
      </c>
      <c r="N173" s="105" t="s">
        <v>903</v>
      </c>
      <c r="O173" s="105" t="s">
        <v>903</v>
      </c>
      <c r="P173" s="105" t="s">
        <v>903</v>
      </c>
      <c r="Q173" s="107" t="s">
        <v>334</v>
      </c>
      <c r="R173" s="106" t="s">
        <v>283</v>
      </c>
      <c r="S173" s="108" t="s">
        <v>19</v>
      </c>
      <c r="T173" s="108" t="s">
        <v>64</v>
      </c>
      <c r="U173" s="106" t="s">
        <v>250</v>
      </c>
      <c r="V173" s="109">
        <v>0</v>
      </c>
      <c r="W173" s="110">
        <v>0</v>
      </c>
      <c r="X173" s="109">
        <f t="shared" si="4"/>
        <v>5.6999999999999995E-2</v>
      </c>
      <c r="Y173" s="108"/>
      <c r="Z173" s="108"/>
      <c r="AA173" s="106"/>
      <c r="AB173" s="97"/>
      <c r="AC173" s="110"/>
      <c r="AD173" s="109"/>
      <c r="AE173" s="108"/>
      <c r="AF173" s="108"/>
      <c r="AG173" s="106"/>
      <c r="AH173" s="109"/>
      <c r="AI173" s="110"/>
      <c r="AJ173" s="109"/>
      <c r="AK173" s="106" t="s">
        <v>250</v>
      </c>
      <c r="AL173" s="106" t="s">
        <v>43</v>
      </c>
      <c r="AM173" s="109"/>
      <c r="AN173" s="109"/>
      <c r="AO173" s="109"/>
      <c r="AP173" s="109"/>
      <c r="AQ173" s="109"/>
      <c r="AR173" s="111"/>
      <c r="AS173" s="112">
        <f t="shared" si="5"/>
        <v>5.6999999999999995E-2</v>
      </c>
      <c r="AT173" s="109">
        <f t="shared" si="2"/>
        <v>5.6999999999999995E-2</v>
      </c>
      <c r="AU173" s="109">
        <v>0.06</v>
      </c>
      <c r="AV173" s="109">
        <f t="shared" si="3"/>
        <v>0.84075</v>
      </c>
      <c r="AW173" s="109">
        <v>0.88500000000000001</v>
      </c>
      <c r="AX173" s="111">
        <v>45411</v>
      </c>
      <c r="AY173" s="111"/>
      <c r="AZ173" s="113" t="s">
        <v>250</v>
      </c>
      <c r="BA173" s="107" t="s">
        <v>250</v>
      </c>
      <c r="BB173" s="107"/>
      <c r="BC173" s="113" t="s">
        <v>250</v>
      </c>
      <c r="BD173" s="107"/>
      <c r="BE173" s="107"/>
      <c r="BF173" s="114">
        <v>45422</v>
      </c>
    </row>
    <row r="174" spans="1:58" ht="25" customHeight="1" x14ac:dyDescent="0.35">
      <c r="A174" s="103" t="s">
        <v>1342</v>
      </c>
      <c r="B174" s="103"/>
      <c r="C174" s="103">
        <v>2700009707558</v>
      </c>
      <c r="D174" s="104" t="s">
        <v>1349</v>
      </c>
      <c r="E174" s="104" t="s">
        <v>1349</v>
      </c>
      <c r="F174" s="104" t="s">
        <v>1350</v>
      </c>
      <c r="G174" s="104" t="s">
        <v>1351</v>
      </c>
      <c r="H174" s="105" t="s">
        <v>1352</v>
      </c>
      <c r="I174" s="105" t="s">
        <v>1353</v>
      </c>
      <c r="J174" s="105" t="s">
        <v>1354</v>
      </c>
      <c r="K174" s="106" t="s">
        <v>260</v>
      </c>
      <c r="L174" s="107">
        <v>330968.39</v>
      </c>
      <c r="M174" s="107">
        <v>186616.35</v>
      </c>
      <c r="N174" s="105" t="s">
        <v>903</v>
      </c>
      <c r="O174" s="105" t="s">
        <v>903</v>
      </c>
      <c r="P174" s="105" t="s">
        <v>903</v>
      </c>
      <c r="Q174" s="107" t="s">
        <v>334</v>
      </c>
      <c r="R174" s="106" t="s">
        <v>283</v>
      </c>
      <c r="S174" s="108" t="s">
        <v>19</v>
      </c>
      <c r="T174" s="108" t="s">
        <v>64</v>
      </c>
      <c r="U174" s="106" t="s">
        <v>250</v>
      </c>
      <c r="V174" s="109">
        <v>0</v>
      </c>
      <c r="W174" s="110">
        <v>0</v>
      </c>
      <c r="X174" s="109">
        <f t="shared" si="4"/>
        <v>0.14249999999999999</v>
      </c>
      <c r="Y174" s="108"/>
      <c r="Z174" s="108"/>
      <c r="AA174" s="106"/>
      <c r="AB174" s="97"/>
      <c r="AC174" s="110"/>
      <c r="AD174" s="109"/>
      <c r="AE174" s="108"/>
      <c r="AF174" s="108"/>
      <c r="AG174" s="106"/>
      <c r="AH174" s="109"/>
      <c r="AI174" s="110"/>
      <c r="AJ174" s="109"/>
      <c r="AK174" s="106" t="s">
        <v>250</v>
      </c>
      <c r="AL174" s="106" t="s">
        <v>43</v>
      </c>
      <c r="AM174" s="109"/>
      <c r="AN174" s="109"/>
      <c r="AO174" s="109"/>
      <c r="AP174" s="109"/>
      <c r="AQ174" s="109"/>
      <c r="AR174" s="111"/>
      <c r="AS174" s="112">
        <f t="shared" si="5"/>
        <v>0.14249999999999999</v>
      </c>
      <c r="AT174" s="109">
        <f t="shared" si="2"/>
        <v>0.14249999999999999</v>
      </c>
      <c r="AU174" s="109">
        <v>0.15</v>
      </c>
      <c r="AV174" s="109">
        <f t="shared" si="3"/>
        <v>0.13679999999999998</v>
      </c>
      <c r="AW174" s="109">
        <v>0.14399999999999999</v>
      </c>
      <c r="AX174" s="111">
        <v>45408</v>
      </c>
      <c r="AY174" s="111"/>
      <c r="AZ174" s="113" t="s">
        <v>250</v>
      </c>
      <c r="BA174" s="107" t="s">
        <v>250</v>
      </c>
      <c r="BB174" s="107"/>
      <c r="BC174" s="113" t="s">
        <v>250</v>
      </c>
      <c r="BD174" s="107"/>
      <c r="BE174" s="107"/>
      <c r="BF174" s="114">
        <v>45422</v>
      </c>
    </row>
    <row r="175" spans="1:58" ht="25" customHeight="1" x14ac:dyDescent="0.35">
      <c r="A175" s="103" t="s">
        <v>1343</v>
      </c>
      <c r="B175" s="103"/>
      <c r="C175" s="103">
        <v>2700009578955</v>
      </c>
      <c r="D175" s="104" t="s">
        <v>1355</v>
      </c>
      <c r="E175" s="104" t="s">
        <v>1356</v>
      </c>
      <c r="F175" s="104" t="s">
        <v>1357</v>
      </c>
      <c r="G175" s="104" t="s">
        <v>1358</v>
      </c>
      <c r="H175" s="105" t="s">
        <v>1359</v>
      </c>
      <c r="I175" s="105" t="s">
        <v>411</v>
      </c>
      <c r="J175" s="105" t="s">
        <v>1360</v>
      </c>
      <c r="K175" s="106" t="s">
        <v>142</v>
      </c>
      <c r="L175" s="107">
        <v>504383.38</v>
      </c>
      <c r="M175" s="107">
        <v>244258.28</v>
      </c>
      <c r="N175" s="105" t="s">
        <v>382</v>
      </c>
      <c r="O175" s="105" t="s">
        <v>382</v>
      </c>
      <c r="P175" s="105" t="s">
        <v>382</v>
      </c>
      <c r="Q175" s="107" t="s">
        <v>334</v>
      </c>
      <c r="R175" s="106" t="s">
        <v>283</v>
      </c>
      <c r="S175" s="108" t="s">
        <v>19</v>
      </c>
      <c r="T175" s="108" t="s">
        <v>64</v>
      </c>
      <c r="U175" s="106" t="s">
        <v>250</v>
      </c>
      <c r="V175" s="109">
        <v>0</v>
      </c>
      <c r="W175" s="110">
        <v>0</v>
      </c>
      <c r="X175" s="109">
        <f t="shared" si="4"/>
        <v>0.152</v>
      </c>
      <c r="Y175" s="108"/>
      <c r="Z175" s="108"/>
      <c r="AA175" s="106"/>
      <c r="AB175" s="97"/>
      <c r="AC175" s="110"/>
      <c r="AD175" s="109"/>
      <c r="AE175" s="108"/>
      <c r="AF175" s="108"/>
      <c r="AG175" s="106"/>
      <c r="AH175" s="109"/>
      <c r="AI175" s="110"/>
      <c r="AJ175" s="109"/>
      <c r="AK175" s="106" t="s">
        <v>250</v>
      </c>
      <c r="AL175" s="106" t="s">
        <v>43</v>
      </c>
      <c r="AM175" s="109"/>
      <c r="AN175" s="109"/>
      <c r="AO175" s="109"/>
      <c r="AP175" s="109"/>
      <c r="AQ175" s="109"/>
      <c r="AR175" s="111"/>
      <c r="AS175" s="112">
        <f t="shared" si="5"/>
        <v>0.152</v>
      </c>
      <c r="AT175" s="109">
        <f t="shared" si="2"/>
        <v>0.152</v>
      </c>
      <c r="AU175" s="109">
        <v>0.16</v>
      </c>
      <c r="AV175" s="109">
        <f t="shared" si="3"/>
        <v>0.47499999999999998</v>
      </c>
      <c r="AW175" s="109">
        <v>0.5</v>
      </c>
      <c r="AX175" s="111">
        <v>45412</v>
      </c>
      <c r="AY175" s="111"/>
      <c r="AZ175" s="113" t="s">
        <v>250</v>
      </c>
      <c r="BA175" s="107" t="s">
        <v>250</v>
      </c>
      <c r="BB175" s="107"/>
      <c r="BC175" s="113" t="s">
        <v>250</v>
      </c>
      <c r="BD175" s="107"/>
      <c r="BE175" s="107"/>
      <c r="BF175" s="114">
        <v>45422</v>
      </c>
    </row>
    <row r="176" spans="1:58" ht="25" customHeight="1" x14ac:dyDescent="0.35">
      <c r="A176" s="103" t="s">
        <v>1361</v>
      </c>
      <c r="B176" s="103"/>
      <c r="C176" s="103">
        <v>2700009739806</v>
      </c>
      <c r="D176" s="104" t="s">
        <v>1166</v>
      </c>
      <c r="E176" s="104" t="s">
        <v>736</v>
      </c>
      <c r="F176" s="104" t="s">
        <v>736</v>
      </c>
      <c r="G176" s="104" t="s">
        <v>1365</v>
      </c>
      <c r="H176" s="105" t="s">
        <v>1116</v>
      </c>
      <c r="I176" s="105" t="s">
        <v>1063</v>
      </c>
      <c r="J176" s="105" t="s">
        <v>1366</v>
      </c>
      <c r="K176" s="106" t="s">
        <v>142</v>
      </c>
      <c r="L176" s="107">
        <v>584025.72</v>
      </c>
      <c r="M176" s="107">
        <v>266740.26</v>
      </c>
      <c r="N176" s="105" t="s">
        <v>382</v>
      </c>
      <c r="O176" s="105" t="s">
        <v>382</v>
      </c>
      <c r="P176" s="105" t="s">
        <v>382</v>
      </c>
      <c r="Q176" s="107" t="s">
        <v>334</v>
      </c>
      <c r="R176" s="106" t="s">
        <v>283</v>
      </c>
      <c r="S176" s="108" t="s">
        <v>19</v>
      </c>
      <c r="T176" s="108" t="s">
        <v>64</v>
      </c>
      <c r="U176" s="106" t="s">
        <v>250</v>
      </c>
      <c r="V176" s="109">
        <v>0</v>
      </c>
      <c r="W176" s="110">
        <v>0</v>
      </c>
      <c r="X176" s="109">
        <f t="shared" si="4"/>
        <v>0.19</v>
      </c>
      <c r="Y176" s="108"/>
      <c r="Z176" s="108"/>
      <c r="AA176" s="106"/>
      <c r="AB176" s="97"/>
      <c r="AC176" s="110"/>
      <c r="AD176" s="109"/>
      <c r="AE176" s="108"/>
      <c r="AF176" s="108"/>
      <c r="AG176" s="106"/>
      <c r="AH176" s="109"/>
      <c r="AI176" s="110"/>
      <c r="AJ176" s="109"/>
      <c r="AK176" s="106" t="s">
        <v>250</v>
      </c>
      <c r="AL176" s="106" t="s">
        <v>43</v>
      </c>
      <c r="AM176" s="109"/>
      <c r="AN176" s="109"/>
      <c r="AO176" s="109"/>
      <c r="AP176" s="109"/>
      <c r="AQ176" s="109"/>
      <c r="AR176" s="111"/>
      <c r="AS176" s="112">
        <f t="shared" si="5"/>
        <v>0.19</v>
      </c>
      <c r="AT176" s="109">
        <f t="shared" si="2"/>
        <v>0.19</v>
      </c>
      <c r="AU176" s="109">
        <v>0.2</v>
      </c>
      <c r="AV176" s="109">
        <f t="shared" si="3"/>
        <v>0.44174999999999998</v>
      </c>
      <c r="AW176" s="109">
        <v>0.46500000000000002</v>
      </c>
      <c r="AX176" s="111">
        <v>45434</v>
      </c>
      <c r="AY176" s="111"/>
      <c r="AZ176" s="113" t="s">
        <v>250</v>
      </c>
      <c r="BA176" s="107" t="s">
        <v>250</v>
      </c>
      <c r="BB176" s="107"/>
      <c r="BC176" s="113" t="s">
        <v>250</v>
      </c>
      <c r="BD176" s="107"/>
      <c r="BE176" s="107"/>
      <c r="BF176" s="114">
        <v>45454</v>
      </c>
    </row>
    <row r="177" spans="1:58" ht="25" customHeight="1" x14ac:dyDescent="0.35">
      <c r="A177" s="103" t="s">
        <v>1362</v>
      </c>
      <c r="B177" s="103"/>
      <c r="C177" s="103">
        <v>2700006369900</v>
      </c>
      <c r="D177" s="104" t="s">
        <v>1367</v>
      </c>
      <c r="E177" s="104" t="s">
        <v>1368</v>
      </c>
      <c r="F177" s="104" t="s">
        <v>1369</v>
      </c>
      <c r="G177" s="104" t="s">
        <v>1370</v>
      </c>
      <c r="H177" s="105" t="s">
        <v>1170</v>
      </c>
      <c r="I177" s="105" t="s">
        <v>524</v>
      </c>
      <c r="J177" s="105" t="s">
        <v>1371</v>
      </c>
      <c r="K177" s="106" t="s">
        <v>142</v>
      </c>
      <c r="L177" s="107">
        <v>451059.86</v>
      </c>
      <c r="M177" s="107">
        <v>279524.75</v>
      </c>
      <c r="N177" s="105" t="s">
        <v>903</v>
      </c>
      <c r="O177" s="105" t="s">
        <v>903</v>
      </c>
      <c r="P177" s="105" t="s">
        <v>903</v>
      </c>
      <c r="Q177" s="107" t="s">
        <v>334</v>
      </c>
      <c r="R177" s="106" t="s">
        <v>283</v>
      </c>
      <c r="S177" s="108" t="s">
        <v>19</v>
      </c>
      <c r="T177" s="108" t="s">
        <v>64</v>
      </c>
      <c r="U177" s="106" t="s">
        <v>250</v>
      </c>
      <c r="V177" s="109">
        <v>0</v>
      </c>
      <c r="W177" s="110">
        <v>0</v>
      </c>
      <c r="X177" s="109">
        <f t="shared" si="4"/>
        <v>0.31635000000000002</v>
      </c>
      <c r="Y177" s="108"/>
      <c r="Z177" s="108"/>
      <c r="AA177" s="106"/>
      <c r="AB177" s="97"/>
      <c r="AC177" s="110"/>
      <c r="AD177" s="109"/>
      <c r="AE177" s="108"/>
      <c r="AF177" s="108"/>
      <c r="AG177" s="106"/>
      <c r="AH177" s="109"/>
      <c r="AI177" s="110"/>
      <c r="AJ177" s="109"/>
      <c r="AK177" s="106" t="s">
        <v>250</v>
      </c>
      <c r="AL177" s="106" t="s">
        <v>43</v>
      </c>
      <c r="AM177" s="109"/>
      <c r="AN177" s="109"/>
      <c r="AO177" s="109"/>
      <c r="AP177" s="109"/>
      <c r="AQ177" s="109"/>
      <c r="AR177" s="111"/>
      <c r="AS177" s="112">
        <f t="shared" si="5"/>
        <v>0.31635000000000002</v>
      </c>
      <c r="AT177" s="109">
        <f t="shared" si="2"/>
        <v>0.31635000000000002</v>
      </c>
      <c r="AU177" s="109">
        <v>0.33300000000000002</v>
      </c>
      <c r="AV177" s="109">
        <f t="shared" si="3"/>
        <v>0.72389999999999999</v>
      </c>
      <c r="AW177" s="109">
        <v>0.76200000000000001</v>
      </c>
      <c r="AX177" s="111">
        <v>45427</v>
      </c>
      <c r="AY177" s="111"/>
      <c r="AZ177" s="113" t="s">
        <v>250</v>
      </c>
      <c r="BA177" s="107" t="s">
        <v>250</v>
      </c>
      <c r="BB177" s="107"/>
      <c r="BC177" s="113" t="s">
        <v>250</v>
      </c>
      <c r="BD177" s="107"/>
      <c r="BE177" s="107"/>
      <c r="BF177" s="114">
        <v>45454</v>
      </c>
    </row>
    <row r="178" spans="1:58" ht="25" customHeight="1" x14ac:dyDescent="0.35">
      <c r="A178" s="103" t="s">
        <v>1363</v>
      </c>
      <c r="B178" s="103"/>
      <c r="C178" s="103">
        <v>2700009891849</v>
      </c>
      <c r="D178" s="104" t="s">
        <v>1373</v>
      </c>
      <c r="E178" s="104" t="s">
        <v>1372</v>
      </c>
      <c r="F178" s="104" t="s">
        <v>1374</v>
      </c>
      <c r="G178" s="104" t="s">
        <v>1375</v>
      </c>
      <c r="H178" s="105" t="s">
        <v>1376</v>
      </c>
      <c r="I178" s="105" t="s">
        <v>1004</v>
      </c>
      <c r="J178" s="105" t="s">
        <v>1377</v>
      </c>
      <c r="K178" s="106" t="s">
        <v>142</v>
      </c>
      <c r="L178" s="107">
        <v>449270.18</v>
      </c>
      <c r="M178" s="107">
        <v>210306.37</v>
      </c>
      <c r="N178" s="105" t="s">
        <v>446</v>
      </c>
      <c r="O178" s="105" t="s">
        <v>446</v>
      </c>
      <c r="P178" s="105" t="s">
        <v>446</v>
      </c>
      <c r="Q178" s="107" t="s">
        <v>334</v>
      </c>
      <c r="R178" s="106" t="s">
        <v>283</v>
      </c>
      <c r="S178" s="108" t="s">
        <v>19</v>
      </c>
      <c r="T178" s="108" t="s">
        <v>64</v>
      </c>
      <c r="U178" s="106" t="s">
        <v>250</v>
      </c>
      <c r="V178" s="109">
        <v>0</v>
      </c>
      <c r="W178" s="110">
        <v>0</v>
      </c>
      <c r="X178" s="109">
        <f t="shared" si="4"/>
        <v>9.5000000000000001E-2</v>
      </c>
      <c r="Y178" s="108"/>
      <c r="Z178" s="108"/>
      <c r="AA178" s="106"/>
      <c r="AB178" s="97"/>
      <c r="AC178" s="110"/>
      <c r="AD178" s="109"/>
      <c r="AE178" s="108"/>
      <c r="AF178" s="108"/>
      <c r="AG178" s="106"/>
      <c r="AH178" s="109"/>
      <c r="AI178" s="110"/>
      <c r="AJ178" s="109"/>
      <c r="AK178" s="106" t="s">
        <v>250</v>
      </c>
      <c r="AL178" s="106" t="s">
        <v>43</v>
      </c>
      <c r="AM178" s="109"/>
      <c r="AN178" s="109"/>
      <c r="AO178" s="109"/>
      <c r="AP178" s="109"/>
      <c r="AQ178" s="109"/>
      <c r="AR178" s="111"/>
      <c r="AS178" s="112">
        <f t="shared" si="5"/>
        <v>9.5000000000000001E-2</v>
      </c>
      <c r="AT178" s="109">
        <f t="shared" si="2"/>
        <v>9.5000000000000001E-2</v>
      </c>
      <c r="AU178" s="109">
        <v>0.1</v>
      </c>
      <c r="AV178" s="109">
        <f t="shared" si="3"/>
        <v>0.56999999999999995</v>
      </c>
      <c r="AW178" s="109">
        <v>0.6</v>
      </c>
      <c r="AX178" s="111">
        <v>45426</v>
      </c>
      <c r="AY178" s="111"/>
      <c r="AZ178" s="113" t="s">
        <v>250</v>
      </c>
      <c r="BA178" s="107" t="s">
        <v>250</v>
      </c>
      <c r="BB178" s="107"/>
      <c r="BC178" s="113" t="s">
        <v>250</v>
      </c>
      <c r="BD178" s="107"/>
      <c r="BE178" s="107"/>
      <c r="BF178" s="114">
        <v>45454</v>
      </c>
    </row>
    <row r="179" spans="1:58" ht="25" customHeight="1" x14ac:dyDescent="0.35">
      <c r="A179" s="103" t="s">
        <v>1363</v>
      </c>
      <c r="B179" s="103"/>
      <c r="C179" s="103">
        <v>2700009891830</v>
      </c>
      <c r="D179" s="104" t="s">
        <v>1373</v>
      </c>
      <c r="E179" s="104" t="s">
        <v>1378</v>
      </c>
      <c r="F179" s="104" t="s">
        <v>1379</v>
      </c>
      <c r="G179" s="104" t="s">
        <v>1380</v>
      </c>
      <c r="H179" s="105" t="s">
        <v>1376</v>
      </c>
      <c r="I179" s="105" t="s">
        <v>1004</v>
      </c>
      <c r="J179" s="105" t="s">
        <v>1377</v>
      </c>
      <c r="K179" s="106" t="s">
        <v>142</v>
      </c>
      <c r="L179" s="107">
        <v>449193.38</v>
      </c>
      <c r="M179" s="107">
        <v>210347.57</v>
      </c>
      <c r="N179" s="105" t="s">
        <v>446</v>
      </c>
      <c r="O179" s="105" t="s">
        <v>446</v>
      </c>
      <c r="P179" s="105" t="s">
        <v>446</v>
      </c>
      <c r="Q179" s="152" t="s">
        <v>334</v>
      </c>
      <c r="R179" s="106" t="s">
        <v>283</v>
      </c>
      <c r="S179" s="108" t="s">
        <v>19</v>
      </c>
      <c r="T179" s="108" t="s">
        <v>64</v>
      </c>
      <c r="U179" s="106" t="s">
        <v>250</v>
      </c>
      <c r="V179" s="109">
        <v>0</v>
      </c>
      <c r="W179" s="110">
        <v>0</v>
      </c>
      <c r="X179" s="109">
        <f t="shared" si="4"/>
        <v>9.5000000000000001E-2</v>
      </c>
      <c r="Y179" s="108"/>
      <c r="Z179" s="108"/>
      <c r="AA179" s="106"/>
      <c r="AB179" s="97"/>
      <c r="AC179" s="110"/>
      <c r="AD179" s="109"/>
      <c r="AE179" s="108"/>
      <c r="AF179" s="108"/>
      <c r="AG179" s="106"/>
      <c r="AH179" s="109"/>
      <c r="AI179" s="110"/>
      <c r="AJ179" s="109"/>
      <c r="AK179" s="106" t="s">
        <v>250</v>
      </c>
      <c r="AL179" s="106" t="s">
        <v>43</v>
      </c>
      <c r="AM179" s="109"/>
      <c r="AN179" s="109"/>
      <c r="AO179" s="109"/>
      <c r="AP179" s="109"/>
      <c r="AQ179" s="109"/>
      <c r="AR179" s="111"/>
      <c r="AS179" s="112">
        <f t="shared" si="5"/>
        <v>9.5000000000000001E-2</v>
      </c>
      <c r="AT179" s="109">
        <f t="shared" si="2"/>
        <v>9.5000000000000001E-2</v>
      </c>
      <c r="AU179" s="109">
        <v>0.1</v>
      </c>
      <c r="AV179" s="109">
        <f t="shared" si="3"/>
        <v>0.56999999999999995</v>
      </c>
      <c r="AW179" s="109">
        <v>0.6</v>
      </c>
      <c r="AX179" s="111">
        <v>45425</v>
      </c>
      <c r="AY179" s="111"/>
      <c r="AZ179" s="113" t="s">
        <v>250</v>
      </c>
      <c r="BA179" s="107" t="s">
        <v>250</v>
      </c>
      <c r="BB179" s="107"/>
      <c r="BC179" s="113" t="s">
        <v>250</v>
      </c>
      <c r="BD179" s="107"/>
      <c r="BE179" s="107"/>
      <c r="BF179" s="114">
        <v>45454</v>
      </c>
    </row>
    <row r="180" spans="1:58" ht="25" customHeight="1" x14ac:dyDescent="0.35">
      <c r="A180" s="103" t="s">
        <v>323</v>
      </c>
      <c r="B180" s="103"/>
      <c r="C180" s="103">
        <v>2700008316885</v>
      </c>
      <c r="D180" s="104" t="s">
        <v>1381</v>
      </c>
      <c r="E180" s="104" t="s">
        <v>1382</v>
      </c>
      <c r="F180" s="104" t="s">
        <v>1277</v>
      </c>
      <c r="G180" s="104" t="s">
        <v>972</v>
      </c>
      <c r="H180" s="105" t="s">
        <v>1383</v>
      </c>
      <c r="I180" s="105" t="s">
        <v>289</v>
      </c>
      <c r="J180" s="105" t="s">
        <v>1384</v>
      </c>
      <c r="K180" s="106" t="s">
        <v>142</v>
      </c>
      <c r="L180" s="107">
        <v>532291.88</v>
      </c>
      <c r="M180" s="107">
        <v>178789.61</v>
      </c>
      <c r="N180" s="105" t="s">
        <v>382</v>
      </c>
      <c r="O180" s="105" t="s">
        <v>382</v>
      </c>
      <c r="P180" s="105" t="s">
        <v>382</v>
      </c>
      <c r="Q180" s="107" t="s">
        <v>334</v>
      </c>
      <c r="R180" s="106" t="s">
        <v>283</v>
      </c>
      <c r="S180" s="108" t="s">
        <v>19</v>
      </c>
      <c r="T180" s="108" t="s">
        <v>64</v>
      </c>
      <c r="U180" s="106" t="s">
        <v>250</v>
      </c>
      <c r="V180" s="109">
        <v>0.108</v>
      </c>
      <c r="W180" s="110">
        <f>108/50</f>
        <v>2.16</v>
      </c>
      <c r="X180" s="109">
        <f t="shared" si="4"/>
        <v>5.8899999999999994E-2</v>
      </c>
      <c r="Y180" s="108"/>
      <c r="Z180" s="108"/>
      <c r="AA180" s="106"/>
      <c r="AB180" s="97"/>
      <c r="AC180" s="110"/>
      <c r="AD180" s="109"/>
      <c r="AE180" s="108"/>
      <c r="AF180" s="108"/>
      <c r="AG180" s="106"/>
      <c r="AH180" s="109"/>
      <c r="AI180" s="110"/>
      <c r="AJ180" s="109"/>
      <c r="AK180" s="106" t="s">
        <v>250</v>
      </c>
      <c r="AL180" s="106" t="s">
        <v>43</v>
      </c>
      <c r="AM180" s="109"/>
      <c r="AN180" s="109"/>
      <c r="AO180" s="109"/>
      <c r="AP180" s="109"/>
      <c r="AQ180" s="109"/>
      <c r="AR180" s="111"/>
      <c r="AS180" s="112">
        <f t="shared" si="5"/>
        <v>5.8899999999999994E-2</v>
      </c>
      <c r="AT180" s="109">
        <f t="shared" si="2"/>
        <v>5.8899999999999994E-2</v>
      </c>
      <c r="AU180" s="109">
        <v>6.2E-2</v>
      </c>
      <c r="AV180" s="109">
        <f t="shared" si="3"/>
        <v>0.38</v>
      </c>
      <c r="AW180" s="109">
        <v>0.4</v>
      </c>
      <c r="AX180" s="111">
        <v>45440</v>
      </c>
      <c r="AY180" s="111"/>
      <c r="AZ180" s="113" t="s">
        <v>250</v>
      </c>
      <c r="BA180" s="107" t="s">
        <v>250</v>
      </c>
      <c r="BB180" s="107"/>
      <c r="BC180" s="113" t="s">
        <v>250</v>
      </c>
      <c r="BD180" s="107"/>
      <c r="BE180" s="107"/>
      <c r="BF180" s="114">
        <v>45454</v>
      </c>
    </row>
    <row r="181" spans="1:58" ht="25" customHeight="1" x14ac:dyDescent="0.35">
      <c r="A181" s="103" t="s">
        <v>1364</v>
      </c>
      <c r="B181" s="103"/>
      <c r="C181" s="103">
        <v>2700009917220</v>
      </c>
      <c r="D181" s="104" t="s">
        <v>1385</v>
      </c>
      <c r="E181" s="104" t="s">
        <v>1386</v>
      </c>
      <c r="F181" s="104" t="s">
        <v>1386</v>
      </c>
      <c r="G181" s="104" t="s">
        <v>1387</v>
      </c>
      <c r="H181" s="105" t="s">
        <v>1028</v>
      </c>
      <c r="I181" s="105" t="s">
        <v>1028</v>
      </c>
      <c r="J181" s="105" t="s">
        <v>1388</v>
      </c>
      <c r="K181" s="106" t="s">
        <v>142</v>
      </c>
      <c r="L181" s="107">
        <v>427288.63</v>
      </c>
      <c r="M181" s="107">
        <v>545981.1</v>
      </c>
      <c r="N181" s="105" t="s">
        <v>434</v>
      </c>
      <c r="O181" s="105" t="s">
        <v>434</v>
      </c>
      <c r="P181" s="105" t="s">
        <v>434</v>
      </c>
      <c r="Q181" s="107" t="s">
        <v>334</v>
      </c>
      <c r="R181" s="106" t="s">
        <v>283</v>
      </c>
      <c r="S181" s="108" t="s">
        <v>19</v>
      </c>
      <c r="T181" s="108" t="s">
        <v>64</v>
      </c>
      <c r="U181" s="106" t="s">
        <v>250</v>
      </c>
      <c r="V181" s="109">
        <v>0</v>
      </c>
      <c r="W181" s="110">
        <v>0</v>
      </c>
      <c r="X181" s="109">
        <f t="shared" si="4"/>
        <v>0.14724999999999999</v>
      </c>
      <c r="Y181" s="108"/>
      <c r="Z181" s="108"/>
      <c r="AA181" s="106"/>
      <c r="AB181" s="97"/>
      <c r="AC181" s="110"/>
      <c r="AD181" s="109"/>
      <c r="AE181" s="108"/>
      <c r="AF181" s="108"/>
      <c r="AG181" s="106"/>
      <c r="AH181" s="109"/>
      <c r="AI181" s="110"/>
      <c r="AJ181" s="109"/>
      <c r="AK181" s="106" t="s">
        <v>250</v>
      </c>
      <c r="AL181" s="106" t="s">
        <v>43</v>
      </c>
      <c r="AM181" s="109"/>
      <c r="AN181" s="109"/>
      <c r="AO181" s="109"/>
      <c r="AP181" s="109"/>
      <c r="AQ181" s="109"/>
      <c r="AR181" s="111"/>
      <c r="AS181" s="112">
        <f t="shared" si="5"/>
        <v>0.14724999999999999</v>
      </c>
      <c r="AT181" s="109">
        <f t="shared" si="2"/>
        <v>0.14724999999999999</v>
      </c>
      <c r="AU181" s="109">
        <v>0.155</v>
      </c>
      <c r="AV181" s="109">
        <f t="shared" si="3"/>
        <v>0.95</v>
      </c>
      <c r="AW181" s="109">
        <v>1</v>
      </c>
      <c r="AX181" s="111">
        <v>45432</v>
      </c>
      <c r="AY181" s="111"/>
      <c r="AZ181" s="113" t="s">
        <v>250</v>
      </c>
      <c r="BA181" s="107" t="s">
        <v>250</v>
      </c>
      <c r="BB181" s="107"/>
      <c r="BC181" s="113" t="s">
        <v>250</v>
      </c>
      <c r="BD181" s="107"/>
      <c r="BE181" s="107"/>
      <c r="BF181" s="114">
        <v>45454</v>
      </c>
    </row>
    <row r="182" spans="1:58" ht="25" customHeight="1" x14ac:dyDescent="0.35">
      <c r="A182" s="103" t="s">
        <v>1389</v>
      </c>
      <c r="B182" s="103"/>
      <c r="C182" s="103">
        <v>2700002218384</v>
      </c>
      <c r="D182" s="104" t="s">
        <v>1394</v>
      </c>
      <c r="E182" s="104" t="s">
        <v>1395</v>
      </c>
      <c r="F182" s="104" t="s">
        <v>1396</v>
      </c>
      <c r="G182" s="104" t="s">
        <v>1397</v>
      </c>
      <c r="H182" s="105" t="s">
        <v>626</v>
      </c>
      <c r="I182" s="105" t="s">
        <v>1398</v>
      </c>
      <c r="J182" s="105" t="s">
        <v>1399</v>
      </c>
      <c r="K182" s="106" t="s">
        <v>142</v>
      </c>
      <c r="L182" s="107">
        <v>554164.80000000005</v>
      </c>
      <c r="M182" s="107">
        <v>173453.3</v>
      </c>
      <c r="N182" s="105" t="s">
        <v>382</v>
      </c>
      <c r="O182" s="105" t="s">
        <v>382</v>
      </c>
      <c r="P182" s="105" t="s">
        <v>382</v>
      </c>
      <c r="Q182" s="107" t="s">
        <v>334</v>
      </c>
      <c r="R182" s="106" t="s">
        <v>283</v>
      </c>
      <c r="S182" s="108" t="s">
        <v>19</v>
      </c>
      <c r="T182" s="108" t="s">
        <v>64</v>
      </c>
      <c r="U182" s="106" t="s">
        <v>250</v>
      </c>
      <c r="V182" s="109">
        <v>0</v>
      </c>
      <c r="W182" s="110">
        <v>0</v>
      </c>
      <c r="X182" s="109">
        <f t="shared" si="4"/>
        <v>0.23749999999999999</v>
      </c>
      <c r="Y182" s="108"/>
      <c r="Z182" s="108"/>
      <c r="AA182" s="106"/>
      <c r="AB182" s="97"/>
      <c r="AC182" s="110"/>
      <c r="AD182" s="109"/>
      <c r="AE182" s="108"/>
      <c r="AF182" s="108"/>
      <c r="AG182" s="106"/>
      <c r="AH182" s="109"/>
      <c r="AI182" s="110"/>
      <c r="AJ182" s="109"/>
      <c r="AK182" s="106" t="s">
        <v>250</v>
      </c>
      <c r="AL182" s="106" t="s">
        <v>43</v>
      </c>
      <c r="AM182" s="109"/>
      <c r="AN182" s="109"/>
      <c r="AO182" s="109"/>
      <c r="AP182" s="109"/>
      <c r="AQ182" s="109"/>
      <c r="AR182" s="111"/>
      <c r="AS182" s="112">
        <f t="shared" si="5"/>
        <v>0.23749999999999999</v>
      </c>
      <c r="AT182" s="109">
        <f t="shared" si="2"/>
        <v>0.23749999999999999</v>
      </c>
      <c r="AU182" s="109">
        <v>0.25</v>
      </c>
      <c r="AV182" s="109">
        <f t="shared" si="3"/>
        <v>0.42749999999999999</v>
      </c>
      <c r="AW182" s="109">
        <v>0.45</v>
      </c>
      <c r="AX182" s="111">
        <v>45482</v>
      </c>
      <c r="AY182" s="111"/>
      <c r="AZ182" s="113" t="s">
        <v>250</v>
      </c>
      <c r="BA182" s="107" t="s">
        <v>250</v>
      </c>
      <c r="BB182" s="107"/>
      <c r="BC182" s="113" t="s">
        <v>250</v>
      </c>
      <c r="BD182" s="107"/>
      <c r="BE182" s="107"/>
      <c r="BF182" s="114">
        <v>45484</v>
      </c>
    </row>
    <row r="183" spans="1:58" ht="25" customHeight="1" x14ac:dyDescent="0.35">
      <c r="A183" s="103" t="s">
        <v>1390</v>
      </c>
      <c r="B183" s="103"/>
      <c r="C183" s="103">
        <v>2700009900704</v>
      </c>
      <c r="D183" s="104" t="s">
        <v>1400</v>
      </c>
      <c r="E183" s="104" t="s">
        <v>1401</v>
      </c>
      <c r="F183" s="104" t="s">
        <v>1402</v>
      </c>
      <c r="G183" s="104" t="s">
        <v>1403</v>
      </c>
      <c r="H183" s="105" t="s">
        <v>1404</v>
      </c>
      <c r="I183" s="105" t="s">
        <v>1405</v>
      </c>
      <c r="J183" s="105" t="s">
        <v>1406</v>
      </c>
      <c r="K183" s="106" t="s">
        <v>142</v>
      </c>
      <c r="L183" s="107">
        <v>499150.95</v>
      </c>
      <c r="M183" s="107">
        <v>101339.8</v>
      </c>
      <c r="N183" s="105" t="s">
        <v>446</v>
      </c>
      <c r="O183" s="105" t="s">
        <v>446</v>
      </c>
      <c r="P183" s="105" t="s">
        <v>446</v>
      </c>
      <c r="Q183" s="107" t="s">
        <v>334</v>
      </c>
      <c r="R183" s="106" t="s">
        <v>283</v>
      </c>
      <c r="S183" s="108" t="s">
        <v>19</v>
      </c>
      <c r="T183" s="108" t="s">
        <v>64</v>
      </c>
      <c r="U183" s="106" t="s">
        <v>250</v>
      </c>
      <c r="V183" s="109">
        <v>0</v>
      </c>
      <c r="W183" s="110">
        <v>0</v>
      </c>
      <c r="X183" s="109">
        <f t="shared" si="4"/>
        <v>8.5499999999999993E-2</v>
      </c>
      <c r="Y183" s="108"/>
      <c r="Z183" s="108"/>
      <c r="AA183" s="106"/>
      <c r="AB183" s="97"/>
      <c r="AC183" s="110"/>
      <c r="AD183" s="109"/>
      <c r="AE183" s="108"/>
      <c r="AF183" s="108"/>
      <c r="AG183" s="106"/>
      <c r="AH183" s="109"/>
      <c r="AI183" s="110"/>
      <c r="AJ183" s="109"/>
      <c r="AK183" s="106" t="s">
        <v>250</v>
      </c>
      <c r="AL183" s="106" t="s">
        <v>43</v>
      </c>
      <c r="AM183" s="109"/>
      <c r="AN183" s="109"/>
      <c r="AO183" s="109"/>
      <c r="AP183" s="109"/>
      <c r="AQ183" s="109"/>
      <c r="AR183" s="111"/>
      <c r="AS183" s="112">
        <f t="shared" si="5"/>
        <v>8.5499999999999993E-2</v>
      </c>
      <c r="AT183" s="109">
        <f t="shared" si="2"/>
        <v>8.5499999999999993E-2</v>
      </c>
      <c r="AU183" s="109">
        <v>0.09</v>
      </c>
      <c r="AV183" s="109">
        <f t="shared" si="3"/>
        <v>8.5499999999999993E-2</v>
      </c>
      <c r="AW183" s="109">
        <v>0.09</v>
      </c>
      <c r="AX183" s="111">
        <v>45461</v>
      </c>
      <c r="AY183" s="111"/>
      <c r="AZ183" s="113" t="s">
        <v>250</v>
      </c>
      <c r="BA183" s="107" t="s">
        <v>250</v>
      </c>
      <c r="BB183" s="107"/>
      <c r="BC183" s="113" t="s">
        <v>250</v>
      </c>
      <c r="BD183" s="107"/>
      <c r="BE183" s="107"/>
      <c r="BF183" s="114">
        <v>45484</v>
      </c>
    </row>
    <row r="184" spans="1:58" ht="25" customHeight="1" x14ac:dyDescent="0.35">
      <c r="A184" s="103" t="s">
        <v>1391</v>
      </c>
      <c r="B184" s="103"/>
      <c r="C184" s="103">
        <v>2700008863707</v>
      </c>
      <c r="D184" s="104" t="s">
        <v>1407</v>
      </c>
      <c r="E184" s="104" t="s">
        <v>1408</v>
      </c>
      <c r="F184" s="104" t="s">
        <v>1408</v>
      </c>
      <c r="G184" s="104">
        <v>579</v>
      </c>
      <c r="H184" s="105" t="s">
        <v>1409</v>
      </c>
      <c r="I184" s="105" t="s">
        <v>925</v>
      </c>
      <c r="J184" s="105" t="s">
        <v>1410</v>
      </c>
      <c r="K184" s="106" t="s">
        <v>142</v>
      </c>
      <c r="L184" s="107">
        <v>359279.35999999999</v>
      </c>
      <c r="M184" s="107">
        <v>178463.89</v>
      </c>
      <c r="N184" s="105" t="s">
        <v>903</v>
      </c>
      <c r="O184" s="105" t="s">
        <v>903</v>
      </c>
      <c r="P184" s="105" t="s">
        <v>903</v>
      </c>
      <c r="Q184" s="107" t="s">
        <v>334</v>
      </c>
      <c r="R184" s="106" t="s">
        <v>283</v>
      </c>
      <c r="S184" s="108" t="s">
        <v>19</v>
      </c>
      <c r="T184" s="108" t="s">
        <v>64</v>
      </c>
      <c r="U184" s="106" t="s">
        <v>250</v>
      </c>
      <c r="V184" s="109">
        <v>6.1440000000000002E-2</v>
      </c>
      <c r="W184" s="110">
        <v>1.2287999999999999</v>
      </c>
      <c r="X184" s="109">
        <f t="shared" si="4"/>
        <v>0.13300000000000001</v>
      </c>
      <c r="Y184" s="108"/>
      <c r="Z184" s="108"/>
      <c r="AA184" s="106"/>
      <c r="AB184" s="97"/>
      <c r="AC184" s="110"/>
      <c r="AD184" s="109"/>
      <c r="AE184" s="108"/>
      <c r="AF184" s="108"/>
      <c r="AG184" s="106"/>
      <c r="AH184" s="109"/>
      <c r="AI184" s="110"/>
      <c r="AJ184" s="109"/>
      <c r="AK184" s="106" t="s">
        <v>250</v>
      </c>
      <c r="AL184" s="106" t="s">
        <v>43</v>
      </c>
      <c r="AM184" s="109"/>
      <c r="AN184" s="109"/>
      <c r="AO184" s="109"/>
      <c r="AP184" s="109"/>
      <c r="AQ184" s="109"/>
      <c r="AR184" s="111"/>
      <c r="AS184" s="112">
        <f t="shared" si="5"/>
        <v>0.13300000000000001</v>
      </c>
      <c r="AT184" s="109">
        <f t="shared" si="2"/>
        <v>0.13300000000000001</v>
      </c>
      <c r="AU184" s="109">
        <v>0.14000000000000001</v>
      </c>
      <c r="AV184" s="109">
        <f t="shared" si="3"/>
        <v>0.41325000000000001</v>
      </c>
      <c r="AW184" s="109">
        <v>0.435</v>
      </c>
      <c r="AX184" s="111">
        <v>45470</v>
      </c>
      <c r="AY184" s="111"/>
      <c r="AZ184" s="113" t="s">
        <v>250</v>
      </c>
      <c r="BA184" s="107" t="s">
        <v>250</v>
      </c>
      <c r="BB184" s="107"/>
      <c r="BC184" s="113" t="s">
        <v>250</v>
      </c>
      <c r="BD184" s="107"/>
      <c r="BE184" s="107"/>
      <c r="BF184" s="114">
        <v>45484</v>
      </c>
    </row>
    <row r="185" spans="1:58" ht="25" customHeight="1" x14ac:dyDescent="0.35">
      <c r="A185" s="103" t="s">
        <v>1392</v>
      </c>
      <c r="B185" s="103"/>
      <c r="C185" s="103">
        <v>2700010090922</v>
      </c>
      <c r="D185" s="104" t="s">
        <v>1411</v>
      </c>
      <c r="E185" s="104" t="s">
        <v>1412</v>
      </c>
      <c r="F185" s="104" t="s">
        <v>1413</v>
      </c>
      <c r="G185" s="104" t="s">
        <v>1414</v>
      </c>
      <c r="H185" s="105" t="s">
        <v>1415</v>
      </c>
      <c r="I185" s="105" t="s">
        <v>925</v>
      </c>
      <c r="J185" s="105" t="s">
        <v>1416</v>
      </c>
      <c r="K185" s="106" t="s">
        <v>142</v>
      </c>
      <c r="L185" s="107">
        <v>356494.93</v>
      </c>
      <c r="M185" s="107">
        <v>180163.34</v>
      </c>
      <c r="N185" s="105" t="s">
        <v>903</v>
      </c>
      <c r="O185" s="105" t="s">
        <v>903</v>
      </c>
      <c r="P185" s="105" t="s">
        <v>903</v>
      </c>
      <c r="Q185" s="107" t="s">
        <v>334</v>
      </c>
      <c r="R185" s="106" t="s">
        <v>283</v>
      </c>
      <c r="S185" s="108" t="s">
        <v>19</v>
      </c>
      <c r="T185" s="108" t="s">
        <v>64</v>
      </c>
      <c r="U185" s="106" t="s">
        <v>250</v>
      </c>
      <c r="V185" s="109">
        <v>0</v>
      </c>
      <c r="W185" s="110">
        <v>0</v>
      </c>
      <c r="X185" s="109">
        <f t="shared" si="4"/>
        <v>0.16624999999999998</v>
      </c>
      <c r="Y185" s="108"/>
      <c r="Z185" s="108"/>
      <c r="AA185" s="106"/>
      <c r="AB185" s="97"/>
      <c r="AC185" s="110"/>
      <c r="AD185" s="109"/>
      <c r="AE185" s="108"/>
      <c r="AF185" s="108"/>
      <c r="AG185" s="106"/>
      <c r="AH185" s="109"/>
      <c r="AI185" s="110"/>
      <c r="AJ185" s="109"/>
      <c r="AK185" s="106" t="s">
        <v>250</v>
      </c>
      <c r="AL185" s="106" t="s">
        <v>43</v>
      </c>
      <c r="AM185" s="109"/>
      <c r="AN185" s="109"/>
      <c r="AO185" s="109"/>
      <c r="AP185" s="109"/>
      <c r="AQ185" s="109"/>
      <c r="AR185" s="111"/>
      <c r="AS185" s="112">
        <f t="shared" si="5"/>
        <v>0.16624999999999998</v>
      </c>
      <c r="AT185" s="109">
        <f t="shared" si="2"/>
        <v>0.16624999999999998</v>
      </c>
      <c r="AU185" s="109">
        <v>0.17499999999999999</v>
      </c>
      <c r="AV185" s="109">
        <f t="shared" si="3"/>
        <v>0.19949999999999998</v>
      </c>
      <c r="AW185" s="109">
        <v>0.21</v>
      </c>
      <c r="AX185" s="111">
        <v>45456</v>
      </c>
      <c r="AY185" s="111"/>
      <c r="AZ185" s="113" t="s">
        <v>250</v>
      </c>
      <c r="BA185" s="107" t="s">
        <v>250</v>
      </c>
      <c r="BB185" s="107"/>
      <c r="BC185" s="113" t="s">
        <v>250</v>
      </c>
      <c r="BD185" s="107"/>
      <c r="BE185" s="107"/>
      <c r="BF185" s="114">
        <v>45484</v>
      </c>
    </row>
    <row r="186" spans="1:58" ht="25" customHeight="1" x14ac:dyDescent="0.35">
      <c r="A186" s="103" t="s">
        <v>1393</v>
      </c>
      <c r="B186" s="103"/>
      <c r="C186" s="103">
        <v>2400000895381</v>
      </c>
      <c r="D186" s="104" t="s">
        <v>1417</v>
      </c>
      <c r="E186" s="104" t="s">
        <v>1418</v>
      </c>
      <c r="F186" s="104" t="s">
        <v>1418</v>
      </c>
      <c r="G186" s="104" t="s">
        <v>1419</v>
      </c>
      <c r="H186" s="105" t="s">
        <v>1420</v>
      </c>
      <c r="I186" s="105" t="s">
        <v>1420</v>
      </c>
      <c r="J186" s="105" t="s">
        <v>1421</v>
      </c>
      <c r="K186" s="106" t="s">
        <v>142</v>
      </c>
      <c r="L186" s="107">
        <v>293610.52</v>
      </c>
      <c r="M186" s="107">
        <v>377899.47</v>
      </c>
      <c r="N186" s="105" t="s">
        <v>484</v>
      </c>
      <c r="O186" s="105" t="s">
        <v>484</v>
      </c>
      <c r="P186" s="105" t="s">
        <v>484</v>
      </c>
      <c r="Q186" s="107" t="s">
        <v>334</v>
      </c>
      <c r="R186" s="106" t="s">
        <v>315</v>
      </c>
      <c r="S186" s="108" t="s">
        <v>153</v>
      </c>
      <c r="T186" s="108" t="s">
        <v>65</v>
      </c>
      <c r="U186" s="106" t="s">
        <v>251</v>
      </c>
      <c r="V186" s="109">
        <v>0</v>
      </c>
      <c r="W186" s="110">
        <v>0</v>
      </c>
      <c r="X186" s="109">
        <f t="shared" si="4"/>
        <v>0.2185</v>
      </c>
      <c r="Y186" s="108"/>
      <c r="Z186" s="108"/>
      <c r="AA186" s="106"/>
      <c r="AB186" s="97"/>
      <c r="AC186" s="110"/>
      <c r="AD186" s="109"/>
      <c r="AE186" s="108"/>
      <c r="AF186" s="108"/>
      <c r="AG186" s="106"/>
      <c r="AH186" s="109"/>
      <c r="AI186" s="110"/>
      <c r="AJ186" s="109"/>
      <c r="AK186" s="106" t="s">
        <v>250</v>
      </c>
      <c r="AL186" s="106" t="s">
        <v>256</v>
      </c>
      <c r="AM186" s="112">
        <f>AO186*0.95</f>
        <v>0.2185</v>
      </c>
      <c r="AN186" s="109">
        <f>AO186*0.95</f>
        <v>0.2185</v>
      </c>
      <c r="AO186" s="109">
        <v>0.23</v>
      </c>
      <c r="AP186" s="109">
        <f>AQ186*0.95</f>
        <v>0.2185</v>
      </c>
      <c r="AQ186" s="109">
        <v>0.23</v>
      </c>
      <c r="AR186" s="111">
        <v>45461</v>
      </c>
      <c r="AS186" s="112">
        <f t="shared" si="5"/>
        <v>0.2185</v>
      </c>
      <c r="AT186" s="109">
        <f t="shared" si="2"/>
        <v>0.2185</v>
      </c>
      <c r="AU186" s="109">
        <v>0.23</v>
      </c>
      <c r="AV186" s="109">
        <f t="shared" si="3"/>
        <v>0.2185</v>
      </c>
      <c r="AW186" s="109">
        <v>0.23</v>
      </c>
      <c r="AX186" s="111">
        <v>45461</v>
      </c>
      <c r="AY186" s="111"/>
      <c r="AZ186" s="113" t="s">
        <v>250</v>
      </c>
      <c r="BA186" s="107" t="s">
        <v>250</v>
      </c>
      <c r="BB186" s="107"/>
      <c r="BC186" s="113" t="s">
        <v>250</v>
      </c>
      <c r="BD186" s="107"/>
      <c r="BE186" s="107"/>
      <c r="BF186" s="114">
        <v>45484</v>
      </c>
    </row>
    <row r="187" spans="1:58" ht="25" customHeight="1" x14ac:dyDescent="0.35">
      <c r="A187" s="103" t="s">
        <v>1422</v>
      </c>
      <c r="B187" s="103"/>
      <c r="C187" s="103">
        <v>2700002005684</v>
      </c>
      <c r="D187" s="104" t="s">
        <v>982</v>
      </c>
      <c r="E187" s="104" t="s">
        <v>1427</v>
      </c>
      <c r="F187" s="104" t="s">
        <v>986</v>
      </c>
      <c r="G187" s="104" t="s">
        <v>985</v>
      </c>
      <c r="H187" s="105" t="s">
        <v>984</v>
      </c>
      <c r="I187" s="105" t="s">
        <v>983</v>
      </c>
      <c r="J187" s="105" t="s">
        <v>1428</v>
      </c>
      <c r="K187" s="106" t="s">
        <v>142</v>
      </c>
      <c r="L187" s="107">
        <v>501662.75</v>
      </c>
      <c r="M187" s="107">
        <v>426489.7</v>
      </c>
      <c r="N187" s="105" t="s">
        <v>434</v>
      </c>
      <c r="O187" s="105" t="s">
        <v>434</v>
      </c>
      <c r="P187" s="105" t="s">
        <v>434</v>
      </c>
      <c r="Q187" s="107" t="s">
        <v>334</v>
      </c>
      <c r="R187" s="106" t="s">
        <v>283</v>
      </c>
      <c r="S187" s="108" t="s">
        <v>248</v>
      </c>
      <c r="T187" s="108" t="s">
        <v>162</v>
      </c>
      <c r="U187" s="106" t="s">
        <v>250</v>
      </c>
      <c r="V187" s="109">
        <v>0</v>
      </c>
      <c r="W187" s="110">
        <v>0</v>
      </c>
      <c r="X187" s="109">
        <f t="shared" si="4"/>
        <v>8.8159999999999988E-2</v>
      </c>
      <c r="Y187" s="108"/>
      <c r="Z187" s="108"/>
      <c r="AA187" s="106"/>
      <c r="AB187" s="97"/>
      <c r="AC187" s="110"/>
      <c r="AD187" s="109"/>
      <c r="AE187" s="108"/>
      <c r="AF187" s="108"/>
      <c r="AG187" s="106"/>
      <c r="AH187" s="109"/>
      <c r="AI187" s="110"/>
      <c r="AJ187" s="109"/>
      <c r="AK187" s="106" t="s">
        <v>250</v>
      </c>
      <c r="AL187" s="106" t="s">
        <v>43</v>
      </c>
      <c r="AM187" s="112"/>
      <c r="AN187" s="109"/>
      <c r="AO187" s="109"/>
      <c r="AP187" s="109"/>
      <c r="AQ187" s="109"/>
      <c r="AR187" s="111"/>
      <c r="AS187" s="112">
        <f t="shared" si="5"/>
        <v>8.8159999999999988E-2</v>
      </c>
      <c r="AT187" s="109">
        <f t="shared" si="2"/>
        <v>8.8159999999999988E-2</v>
      </c>
      <c r="AU187" s="109">
        <v>9.2799999999999994E-2</v>
      </c>
      <c r="AV187" s="109">
        <f t="shared" si="3"/>
        <v>0.95</v>
      </c>
      <c r="AW187" s="109">
        <v>1</v>
      </c>
      <c r="AX187" s="111">
        <v>45499</v>
      </c>
      <c r="AY187" s="111"/>
      <c r="AZ187" s="113" t="s">
        <v>250</v>
      </c>
      <c r="BA187" s="107" t="s">
        <v>250</v>
      </c>
      <c r="BB187" s="107"/>
      <c r="BC187" s="113" t="s">
        <v>250</v>
      </c>
      <c r="BD187" s="107"/>
      <c r="BE187" s="107"/>
      <c r="BF187" s="114">
        <v>45517</v>
      </c>
    </row>
    <row r="188" spans="1:58" ht="25" customHeight="1" x14ac:dyDescent="0.35">
      <c r="A188" s="103" t="s">
        <v>1423</v>
      </c>
      <c r="B188" s="103"/>
      <c r="C188" s="103">
        <v>2700008075464</v>
      </c>
      <c r="D188" s="104" t="s">
        <v>1429</v>
      </c>
      <c r="E188" s="104" t="s">
        <v>1430</v>
      </c>
      <c r="F188" s="104" t="s">
        <v>1431</v>
      </c>
      <c r="G188" s="104" t="s">
        <v>1432</v>
      </c>
      <c r="H188" s="105" t="s">
        <v>1433</v>
      </c>
      <c r="I188" s="105" t="s">
        <v>1434</v>
      </c>
      <c r="J188" s="105" t="s">
        <v>1435</v>
      </c>
      <c r="K188" s="106" t="s">
        <v>142</v>
      </c>
      <c r="L188" s="107">
        <v>422123.58</v>
      </c>
      <c r="M188" s="107">
        <v>321778.05</v>
      </c>
      <c r="N188" s="105" t="s">
        <v>903</v>
      </c>
      <c r="O188" s="105" t="s">
        <v>903</v>
      </c>
      <c r="P188" s="105" t="s">
        <v>903</v>
      </c>
      <c r="Q188" s="107" t="s">
        <v>1436</v>
      </c>
      <c r="R188" s="106" t="s">
        <v>283</v>
      </c>
      <c r="S188" s="108" t="s">
        <v>19</v>
      </c>
      <c r="T188" s="108" t="s">
        <v>64</v>
      </c>
      <c r="U188" s="106" t="s">
        <v>250</v>
      </c>
      <c r="V188" s="109">
        <v>0</v>
      </c>
      <c r="W188" s="110">
        <v>0</v>
      </c>
      <c r="X188" s="109">
        <f t="shared" si="4"/>
        <v>0.61749999999999994</v>
      </c>
      <c r="Y188" s="108"/>
      <c r="Z188" s="108"/>
      <c r="AA188" s="106"/>
      <c r="AB188" s="97"/>
      <c r="AC188" s="110"/>
      <c r="AD188" s="109"/>
      <c r="AE188" s="108"/>
      <c r="AF188" s="108"/>
      <c r="AG188" s="106"/>
      <c r="AH188" s="109"/>
      <c r="AI188" s="110"/>
      <c r="AJ188" s="109"/>
      <c r="AK188" s="106" t="s">
        <v>250</v>
      </c>
      <c r="AL188" s="106" t="s">
        <v>43</v>
      </c>
      <c r="AM188" s="112"/>
      <c r="AN188" s="109"/>
      <c r="AO188" s="109"/>
      <c r="AP188" s="109"/>
      <c r="AQ188" s="109"/>
      <c r="AR188" s="111"/>
      <c r="AS188" s="112">
        <f t="shared" si="5"/>
        <v>0.61749999999999994</v>
      </c>
      <c r="AT188" s="109">
        <f t="shared" si="2"/>
        <v>0.61749999999999994</v>
      </c>
      <c r="AU188" s="109">
        <v>0.65</v>
      </c>
      <c r="AV188" s="109">
        <f t="shared" si="3"/>
        <v>0.88160000000000005</v>
      </c>
      <c r="AW188" s="109">
        <v>0.92800000000000005</v>
      </c>
      <c r="AX188" s="111">
        <v>45485</v>
      </c>
      <c r="AY188" s="111"/>
      <c r="AZ188" s="113" t="s">
        <v>250</v>
      </c>
      <c r="BA188" s="107" t="s">
        <v>250</v>
      </c>
      <c r="BB188" s="107"/>
      <c r="BC188" s="113" t="s">
        <v>250</v>
      </c>
      <c r="BD188" s="107"/>
      <c r="BE188" s="107"/>
      <c r="BF188" s="114">
        <v>45517</v>
      </c>
    </row>
    <row r="189" spans="1:58" ht="25" customHeight="1" x14ac:dyDescent="0.35">
      <c r="A189" s="103" t="s">
        <v>1424</v>
      </c>
      <c r="B189" s="103"/>
      <c r="C189" s="103">
        <v>2700009694971</v>
      </c>
      <c r="D189" s="104" t="s">
        <v>1437</v>
      </c>
      <c r="E189" s="104" t="s">
        <v>1437</v>
      </c>
      <c r="F189" s="104" t="s">
        <v>1437</v>
      </c>
      <c r="G189" s="104" t="s">
        <v>1438</v>
      </c>
      <c r="H189" s="105" t="s">
        <v>1439</v>
      </c>
      <c r="I189" s="105" t="s">
        <v>925</v>
      </c>
      <c r="J189" s="105" t="s">
        <v>1440</v>
      </c>
      <c r="K189" s="106" t="s">
        <v>142</v>
      </c>
      <c r="L189" s="107">
        <v>362636.36</v>
      </c>
      <c r="M189" s="107">
        <v>188523.56</v>
      </c>
      <c r="N189" s="105" t="s">
        <v>903</v>
      </c>
      <c r="O189" s="105" t="s">
        <v>903</v>
      </c>
      <c r="P189" s="105" t="s">
        <v>903</v>
      </c>
      <c r="Q189" s="107" t="s">
        <v>334</v>
      </c>
      <c r="R189" s="106" t="s">
        <v>283</v>
      </c>
      <c r="S189" s="108" t="s">
        <v>19</v>
      </c>
      <c r="T189" s="108" t="s">
        <v>64</v>
      </c>
      <c r="U189" s="106" t="s">
        <v>250</v>
      </c>
      <c r="V189" s="109">
        <v>0</v>
      </c>
      <c r="W189" s="110">
        <v>0</v>
      </c>
      <c r="X189" s="109">
        <f t="shared" si="4"/>
        <v>0.23749999999999999</v>
      </c>
      <c r="Y189" s="108"/>
      <c r="Z189" s="108"/>
      <c r="AA189" s="106"/>
      <c r="AB189" s="97"/>
      <c r="AC189" s="110"/>
      <c r="AD189" s="109"/>
      <c r="AE189" s="108"/>
      <c r="AF189" s="108"/>
      <c r="AG189" s="106"/>
      <c r="AH189" s="109"/>
      <c r="AI189" s="110"/>
      <c r="AJ189" s="109"/>
      <c r="AK189" s="106" t="s">
        <v>250</v>
      </c>
      <c r="AL189" s="106" t="s">
        <v>43</v>
      </c>
      <c r="AM189" s="112"/>
      <c r="AN189" s="109"/>
      <c r="AO189" s="109"/>
      <c r="AP189" s="109"/>
      <c r="AQ189" s="109"/>
      <c r="AR189" s="111"/>
      <c r="AS189" s="112">
        <f t="shared" si="5"/>
        <v>0.23749999999999999</v>
      </c>
      <c r="AT189" s="109">
        <f t="shared" si="2"/>
        <v>0.23749999999999999</v>
      </c>
      <c r="AU189" s="109">
        <v>0.25</v>
      </c>
      <c r="AV189" s="109">
        <f t="shared" si="3"/>
        <v>0.23749999999999999</v>
      </c>
      <c r="AW189" s="109">
        <v>0.25</v>
      </c>
      <c r="AX189" s="111">
        <v>45499</v>
      </c>
      <c r="AY189" s="111"/>
      <c r="AZ189" s="113" t="s">
        <v>250</v>
      </c>
      <c r="BA189" s="107" t="s">
        <v>250</v>
      </c>
      <c r="BB189" s="107"/>
      <c r="BC189" s="113" t="s">
        <v>250</v>
      </c>
      <c r="BD189" s="107"/>
      <c r="BE189" s="107"/>
      <c r="BF189" s="114">
        <v>45517</v>
      </c>
    </row>
    <row r="190" spans="1:58" ht="25" customHeight="1" x14ac:dyDescent="0.35">
      <c r="A190" s="103" t="s">
        <v>1392</v>
      </c>
      <c r="B190" s="103"/>
      <c r="C190" s="103">
        <v>2700009022375</v>
      </c>
      <c r="D190" s="104" t="s">
        <v>1441</v>
      </c>
      <c r="E190" s="104" t="s">
        <v>1442</v>
      </c>
      <c r="F190" s="104" t="s">
        <v>1443</v>
      </c>
      <c r="G190" s="104" t="s">
        <v>1445</v>
      </c>
      <c r="H190" s="105" t="s">
        <v>1444</v>
      </c>
      <c r="I190" s="105" t="s">
        <v>925</v>
      </c>
      <c r="J190" s="105" t="s">
        <v>1446</v>
      </c>
      <c r="K190" s="106" t="s">
        <v>142</v>
      </c>
      <c r="L190" s="107">
        <v>356489.33</v>
      </c>
      <c r="M190" s="107">
        <v>80171.740000000005</v>
      </c>
      <c r="N190" s="105" t="s">
        <v>903</v>
      </c>
      <c r="O190" s="105" t="s">
        <v>903</v>
      </c>
      <c r="P190" s="105" t="s">
        <v>903</v>
      </c>
      <c r="Q190" s="107" t="s">
        <v>334</v>
      </c>
      <c r="R190" s="106" t="s">
        <v>283</v>
      </c>
      <c r="S190" s="108" t="s">
        <v>19</v>
      </c>
      <c r="T190" s="108" t="s">
        <v>64</v>
      </c>
      <c r="U190" s="106" t="s">
        <v>250</v>
      </c>
      <c r="V190" s="109">
        <v>0</v>
      </c>
      <c r="W190" s="110">
        <v>0</v>
      </c>
      <c r="X190" s="109">
        <f t="shared" si="4"/>
        <v>7.9552999999999985E-2</v>
      </c>
      <c r="Y190" s="108"/>
      <c r="Z190" s="108"/>
      <c r="AA190" s="106"/>
      <c r="AB190" s="97"/>
      <c r="AC190" s="110"/>
      <c r="AD190" s="109"/>
      <c r="AE190" s="108"/>
      <c r="AF190" s="108"/>
      <c r="AG190" s="106"/>
      <c r="AH190" s="109"/>
      <c r="AI190" s="110"/>
      <c r="AJ190" s="109"/>
      <c r="AK190" s="106" t="s">
        <v>250</v>
      </c>
      <c r="AL190" s="106" t="s">
        <v>43</v>
      </c>
      <c r="AM190" s="112"/>
      <c r="AN190" s="109"/>
      <c r="AO190" s="109"/>
      <c r="AP190" s="109"/>
      <c r="AQ190" s="109"/>
      <c r="AR190" s="111"/>
      <c r="AS190" s="112">
        <f t="shared" si="5"/>
        <v>7.9552999999999985E-2</v>
      </c>
      <c r="AT190" s="109">
        <f t="shared" si="2"/>
        <v>7.9552999999999985E-2</v>
      </c>
      <c r="AU190" s="109">
        <v>8.3739999999999995E-2</v>
      </c>
      <c r="AV190" s="109">
        <f t="shared" si="3"/>
        <v>4.2749999999999993E-3</v>
      </c>
      <c r="AW190" s="109">
        <v>4.4999999999999997E-3</v>
      </c>
      <c r="AX190" s="111">
        <v>45499</v>
      </c>
      <c r="AY190" s="111"/>
      <c r="AZ190" s="113" t="s">
        <v>250</v>
      </c>
      <c r="BA190" s="107" t="s">
        <v>250</v>
      </c>
      <c r="BB190" s="107"/>
      <c r="BC190" s="113" t="s">
        <v>250</v>
      </c>
      <c r="BD190" s="107"/>
      <c r="BE190" s="107"/>
      <c r="BF190" s="114">
        <v>45517</v>
      </c>
    </row>
    <row r="191" spans="1:58" ht="25" customHeight="1" x14ac:dyDescent="0.35">
      <c r="A191" s="103" t="s">
        <v>1425</v>
      </c>
      <c r="B191" s="103"/>
      <c r="C191" s="103" t="s">
        <v>1447</v>
      </c>
      <c r="D191" s="104" t="s">
        <v>1448</v>
      </c>
      <c r="E191" s="104" t="s">
        <v>1449</v>
      </c>
      <c r="F191" s="104" t="s">
        <v>1449</v>
      </c>
      <c r="G191" s="104" t="s">
        <v>1450</v>
      </c>
      <c r="H191" s="105" t="s">
        <v>1451</v>
      </c>
      <c r="I191" s="105" t="s">
        <v>765</v>
      </c>
      <c r="J191" s="105" t="s">
        <v>1452</v>
      </c>
      <c r="K191" s="106" t="s">
        <v>142</v>
      </c>
      <c r="L191" s="107">
        <v>437505.72</v>
      </c>
      <c r="M191" s="107">
        <v>115085.92</v>
      </c>
      <c r="N191" s="105" t="s">
        <v>446</v>
      </c>
      <c r="O191" s="105" t="s">
        <v>446</v>
      </c>
      <c r="P191" s="105" t="s">
        <v>446</v>
      </c>
      <c r="Q191" s="107" t="s">
        <v>334</v>
      </c>
      <c r="R191" s="106" t="s">
        <v>283</v>
      </c>
      <c r="S191" s="108" t="s">
        <v>19</v>
      </c>
      <c r="T191" s="108" t="s">
        <v>64</v>
      </c>
      <c r="U191" s="106" t="s">
        <v>250</v>
      </c>
      <c r="V191" s="109">
        <v>0</v>
      </c>
      <c r="W191" s="110">
        <v>0</v>
      </c>
      <c r="X191" s="109">
        <f t="shared" si="4"/>
        <v>0.14249999999999999</v>
      </c>
      <c r="Y191" s="108"/>
      <c r="Z191" s="108"/>
      <c r="AA191" s="106"/>
      <c r="AB191" s="97"/>
      <c r="AC191" s="110"/>
      <c r="AD191" s="109"/>
      <c r="AE191" s="108"/>
      <c r="AF191" s="108"/>
      <c r="AG191" s="106"/>
      <c r="AH191" s="109"/>
      <c r="AI191" s="110"/>
      <c r="AJ191" s="109"/>
      <c r="AK191" s="106" t="s">
        <v>250</v>
      </c>
      <c r="AL191" s="106" t="s">
        <v>43</v>
      </c>
      <c r="AM191" s="112"/>
      <c r="AN191" s="109"/>
      <c r="AO191" s="109"/>
      <c r="AP191" s="109"/>
      <c r="AQ191" s="109"/>
      <c r="AR191" s="111"/>
      <c r="AS191" s="112">
        <f t="shared" si="5"/>
        <v>0.14249999999999999</v>
      </c>
      <c r="AT191" s="109">
        <f t="shared" si="2"/>
        <v>0.14249999999999999</v>
      </c>
      <c r="AU191" s="109">
        <v>0.15</v>
      </c>
      <c r="AV191" s="109">
        <f t="shared" si="3"/>
        <v>1.71</v>
      </c>
      <c r="AW191" s="109">
        <v>1.8</v>
      </c>
      <c r="AX191" s="111">
        <v>45503</v>
      </c>
      <c r="AY191" s="111"/>
      <c r="AZ191" s="113" t="s">
        <v>250</v>
      </c>
      <c r="BA191" s="107" t="s">
        <v>250</v>
      </c>
      <c r="BB191" s="107"/>
      <c r="BC191" s="113" t="s">
        <v>250</v>
      </c>
      <c r="BD191" s="107"/>
      <c r="BE191" s="107"/>
      <c r="BF191" s="114">
        <v>45517</v>
      </c>
    </row>
    <row r="192" spans="1:58" ht="25" customHeight="1" x14ac:dyDescent="0.35">
      <c r="A192" s="103" t="s">
        <v>1426</v>
      </c>
      <c r="B192" s="103"/>
      <c r="C192" s="103">
        <v>2700009866912</v>
      </c>
      <c r="D192" s="104" t="s">
        <v>1453</v>
      </c>
      <c r="E192" s="104" t="s">
        <v>1456</v>
      </c>
      <c r="F192" s="104" t="s">
        <v>1454</v>
      </c>
      <c r="G192" s="104" t="s">
        <v>1455</v>
      </c>
      <c r="H192" s="105" t="s">
        <v>1457</v>
      </c>
      <c r="I192" s="105" t="s">
        <v>1157</v>
      </c>
      <c r="J192" s="105" t="s">
        <v>1458</v>
      </c>
      <c r="K192" s="106" t="s">
        <v>142</v>
      </c>
      <c r="L192" s="107">
        <v>384188.18</v>
      </c>
      <c r="M192" s="107">
        <v>437242.43</v>
      </c>
      <c r="N192" s="105" t="s">
        <v>1022</v>
      </c>
      <c r="O192" s="105" t="s">
        <v>1022</v>
      </c>
      <c r="P192" s="105" t="s">
        <v>1022</v>
      </c>
      <c r="Q192" s="107" t="s">
        <v>334</v>
      </c>
      <c r="R192" s="106" t="s">
        <v>283</v>
      </c>
      <c r="S192" s="108" t="s">
        <v>19</v>
      </c>
      <c r="T192" s="108" t="s">
        <v>64</v>
      </c>
      <c r="U192" s="106" t="s">
        <v>250</v>
      </c>
      <c r="V192" s="109">
        <v>0.2</v>
      </c>
      <c r="W192" s="110">
        <v>1</v>
      </c>
      <c r="X192" s="109">
        <f t="shared" si="4"/>
        <v>0.19</v>
      </c>
      <c r="Y192" s="108"/>
      <c r="Z192" s="108"/>
      <c r="AA192" s="106"/>
      <c r="AB192" s="97"/>
      <c r="AC192" s="110"/>
      <c r="AD192" s="109"/>
      <c r="AE192" s="108"/>
      <c r="AF192" s="108"/>
      <c r="AG192" s="106"/>
      <c r="AH192" s="109"/>
      <c r="AI192" s="110"/>
      <c r="AJ192" s="109"/>
      <c r="AK192" s="106" t="s">
        <v>250</v>
      </c>
      <c r="AL192" s="106" t="s">
        <v>43</v>
      </c>
      <c r="AM192" s="112"/>
      <c r="AN192" s="109"/>
      <c r="AO192" s="109"/>
      <c r="AP192" s="109"/>
      <c r="AQ192" s="109"/>
      <c r="AR192" s="111"/>
      <c r="AS192" s="112">
        <f t="shared" si="5"/>
        <v>0.19</v>
      </c>
      <c r="AT192" s="109">
        <f t="shared" si="2"/>
        <v>0.19</v>
      </c>
      <c r="AU192" s="109">
        <v>0.2</v>
      </c>
      <c r="AV192" s="109">
        <f t="shared" si="3"/>
        <v>0.47499999999999998</v>
      </c>
      <c r="AW192" s="109">
        <v>0.5</v>
      </c>
      <c r="AX192" s="111">
        <v>45511</v>
      </c>
      <c r="AY192" s="111"/>
      <c r="AZ192" s="113" t="s">
        <v>250</v>
      </c>
      <c r="BA192" s="107" t="s">
        <v>250</v>
      </c>
      <c r="BB192" s="107"/>
      <c r="BC192" s="113" t="s">
        <v>250</v>
      </c>
      <c r="BD192" s="107"/>
      <c r="BE192" s="107"/>
      <c r="BF192" s="114">
        <v>45517</v>
      </c>
    </row>
    <row r="193" spans="1:58" ht="25" customHeight="1" x14ac:dyDescent="0.35">
      <c r="A193" s="103" t="s">
        <v>1459</v>
      </c>
      <c r="B193" s="103"/>
      <c r="C193" s="103">
        <v>2700009166183</v>
      </c>
      <c r="D193" s="104" t="s">
        <v>1407</v>
      </c>
      <c r="E193" s="104" t="s">
        <v>1464</v>
      </c>
      <c r="F193" s="104" t="s">
        <v>1464</v>
      </c>
      <c r="G193" s="104" t="s">
        <v>1465</v>
      </c>
      <c r="H193" s="105" t="s">
        <v>1466</v>
      </c>
      <c r="I193" s="105" t="s">
        <v>925</v>
      </c>
      <c r="J193" s="105" t="s">
        <v>1467</v>
      </c>
      <c r="K193" s="106" t="s">
        <v>142</v>
      </c>
      <c r="L193" s="107">
        <v>360354.9</v>
      </c>
      <c r="M193" s="107">
        <v>183671.18</v>
      </c>
      <c r="N193" s="105" t="s">
        <v>903</v>
      </c>
      <c r="O193" s="105" t="s">
        <v>903</v>
      </c>
      <c r="P193" s="105" t="s">
        <v>903</v>
      </c>
      <c r="Q193" s="107" t="s">
        <v>334</v>
      </c>
      <c r="R193" s="106" t="s">
        <v>283</v>
      </c>
      <c r="S193" s="108" t="s">
        <v>19</v>
      </c>
      <c r="T193" s="108" t="s">
        <v>64</v>
      </c>
      <c r="U193" s="106" t="s">
        <v>250</v>
      </c>
      <c r="V193" s="109">
        <v>1.2E-2</v>
      </c>
      <c r="W193" s="110">
        <v>2.4</v>
      </c>
      <c r="X193" s="109">
        <f t="shared" si="4"/>
        <v>6.8399999999999989E-2</v>
      </c>
      <c r="Y193" s="108"/>
      <c r="Z193" s="108"/>
      <c r="AA193" s="106"/>
      <c r="AB193" s="97"/>
      <c r="AC193" s="110"/>
      <c r="AD193" s="109"/>
      <c r="AE193" s="108"/>
      <c r="AF193" s="108"/>
      <c r="AG193" s="106"/>
      <c r="AH193" s="109"/>
      <c r="AI193" s="110"/>
      <c r="AJ193" s="109"/>
      <c r="AK193" s="106" t="s">
        <v>250</v>
      </c>
      <c r="AL193" s="106" t="s">
        <v>43</v>
      </c>
      <c r="AM193" s="112"/>
      <c r="AN193" s="109"/>
      <c r="AO193" s="109"/>
      <c r="AP193" s="109"/>
      <c r="AQ193" s="109"/>
      <c r="AR193" s="111"/>
      <c r="AS193" s="112">
        <f t="shared" si="5"/>
        <v>6.8399999999999989E-2</v>
      </c>
      <c r="AT193" s="109">
        <f t="shared" si="2"/>
        <v>6.8399999999999989E-2</v>
      </c>
      <c r="AU193" s="109">
        <v>7.1999999999999995E-2</v>
      </c>
      <c r="AV193" s="109">
        <f t="shared" si="3"/>
        <v>0.19</v>
      </c>
      <c r="AW193" s="109">
        <v>0.2</v>
      </c>
      <c r="AX193" s="111">
        <v>45551</v>
      </c>
      <c r="AY193" s="111"/>
      <c r="AZ193" s="113" t="s">
        <v>250</v>
      </c>
      <c r="BA193" s="107" t="s">
        <v>250</v>
      </c>
      <c r="BB193" s="107"/>
      <c r="BC193" s="113" t="s">
        <v>250</v>
      </c>
      <c r="BD193" s="107"/>
      <c r="BE193" s="107"/>
      <c r="BF193" s="114">
        <v>45553</v>
      </c>
    </row>
    <row r="194" spans="1:58" ht="25" customHeight="1" x14ac:dyDescent="0.35">
      <c r="A194" s="103" t="s">
        <v>1460</v>
      </c>
      <c r="B194" s="103"/>
      <c r="C194" s="103">
        <v>2700009321014</v>
      </c>
      <c r="D194" s="104" t="s">
        <v>1468</v>
      </c>
      <c r="E194" s="104" t="s">
        <v>1468</v>
      </c>
      <c r="F194" s="104" t="s">
        <v>1469</v>
      </c>
      <c r="G194" s="104" t="s">
        <v>1470</v>
      </c>
      <c r="H194" s="105" t="s">
        <v>1036</v>
      </c>
      <c r="I194" s="105" t="s">
        <v>1032</v>
      </c>
      <c r="J194" s="105" t="s">
        <v>1471</v>
      </c>
      <c r="K194" s="106" t="s">
        <v>142</v>
      </c>
      <c r="L194" s="107">
        <v>548490.09</v>
      </c>
      <c r="M194" s="107">
        <v>218912.61</v>
      </c>
      <c r="N194" s="105" t="s">
        <v>382</v>
      </c>
      <c r="O194" s="105" t="s">
        <v>382</v>
      </c>
      <c r="P194" s="105" t="s">
        <v>382</v>
      </c>
      <c r="Q194" s="107" t="s">
        <v>334</v>
      </c>
      <c r="R194" s="106" t="s">
        <v>283</v>
      </c>
      <c r="S194" s="108" t="s">
        <v>19</v>
      </c>
      <c r="T194" s="108" t="s">
        <v>64</v>
      </c>
      <c r="U194" s="106" t="s">
        <v>250</v>
      </c>
      <c r="V194" s="109">
        <v>0</v>
      </c>
      <c r="W194" s="110">
        <v>0</v>
      </c>
      <c r="X194" s="109">
        <f t="shared" si="4"/>
        <v>0.19</v>
      </c>
      <c r="Y194" s="108"/>
      <c r="Z194" s="108"/>
      <c r="AA194" s="106"/>
      <c r="AB194" s="97"/>
      <c r="AC194" s="110"/>
      <c r="AD194" s="109"/>
      <c r="AE194" s="108"/>
      <c r="AF194" s="108"/>
      <c r="AG194" s="106"/>
      <c r="AH194" s="109"/>
      <c r="AI194" s="110"/>
      <c r="AJ194" s="109"/>
      <c r="AK194" s="106" t="s">
        <v>250</v>
      </c>
      <c r="AL194" s="106" t="s">
        <v>43</v>
      </c>
      <c r="AM194" s="112"/>
      <c r="AN194" s="109"/>
      <c r="AO194" s="109"/>
      <c r="AP194" s="109"/>
      <c r="AQ194" s="109"/>
      <c r="AR194" s="111"/>
      <c r="AS194" s="112">
        <f t="shared" si="5"/>
        <v>0.19</v>
      </c>
      <c r="AT194" s="109">
        <f t="shared" si="2"/>
        <v>0.19</v>
      </c>
      <c r="AU194" s="109">
        <v>0.2</v>
      </c>
      <c r="AV194" s="109">
        <f t="shared" si="3"/>
        <v>0.78469999999999995</v>
      </c>
      <c r="AW194" s="109">
        <v>0.82599999999999996</v>
      </c>
      <c r="AX194" s="111">
        <v>45525</v>
      </c>
      <c r="AY194" s="111"/>
      <c r="AZ194" s="113" t="s">
        <v>250</v>
      </c>
      <c r="BA194" s="107" t="s">
        <v>250</v>
      </c>
      <c r="BB194" s="107"/>
      <c r="BC194" s="113" t="s">
        <v>250</v>
      </c>
      <c r="BD194" s="107"/>
      <c r="BE194" s="107"/>
      <c r="BF194" s="114">
        <v>45553</v>
      </c>
    </row>
    <row r="195" spans="1:58" ht="25" customHeight="1" x14ac:dyDescent="0.35">
      <c r="A195" s="103" t="s">
        <v>1461</v>
      </c>
      <c r="B195" s="103"/>
      <c r="C195" s="103">
        <v>2700008675978</v>
      </c>
      <c r="D195" s="104" t="s">
        <v>1472</v>
      </c>
      <c r="E195" s="104" t="s">
        <v>1473</v>
      </c>
      <c r="F195" s="104" t="s">
        <v>1474</v>
      </c>
      <c r="G195" s="104">
        <v>1</v>
      </c>
      <c r="H195" s="105" t="s">
        <v>1475</v>
      </c>
      <c r="I195" s="105" t="s">
        <v>1099</v>
      </c>
      <c r="J195" s="105" t="s">
        <v>1476</v>
      </c>
      <c r="K195" s="106" t="s">
        <v>142</v>
      </c>
      <c r="L195" s="107">
        <v>404136.82</v>
      </c>
      <c r="M195" s="107">
        <v>89411.199999999997</v>
      </c>
      <c r="N195" s="105" t="s">
        <v>446</v>
      </c>
      <c r="O195" s="105" t="s">
        <v>446</v>
      </c>
      <c r="P195" s="105" t="s">
        <v>446</v>
      </c>
      <c r="Q195" s="107" t="s">
        <v>334</v>
      </c>
      <c r="R195" s="106" t="s">
        <v>283</v>
      </c>
      <c r="S195" s="108" t="s">
        <v>19</v>
      </c>
      <c r="T195" s="108" t="s">
        <v>64</v>
      </c>
      <c r="U195" s="106" t="s">
        <v>250</v>
      </c>
      <c r="V195" s="109">
        <v>0</v>
      </c>
      <c r="W195" s="110">
        <v>0</v>
      </c>
      <c r="X195" s="109">
        <f>AU195*0.95</f>
        <v>8.3599999999999994E-2</v>
      </c>
      <c r="Y195" s="108"/>
      <c r="Z195" s="108"/>
      <c r="AA195" s="106"/>
      <c r="AB195" s="97"/>
      <c r="AC195" s="110"/>
      <c r="AD195" s="109"/>
      <c r="AE195" s="108"/>
      <c r="AF195" s="108"/>
      <c r="AG195" s="106"/>
      <c r="AH195" s="109"/>
      <c r="AI195" s="110"/>
      <c r="AJ195" s="109"/>
      <c r="AK195" s="106" t="s">
        <v>250</v>
      </c>
      <c r="AL195" s="106" t="s">
        <v>256</v>
      </c>
      <c r="AM195" s="112">
        <f>AO195*0.95</f>
        <v>8.3599999999999994E-2</v>
      </c>
      <c r="AN195" s="109">
        <f>AO195*0.95</f>
        <v>8.3599999999999994E-2</v>
      </c>
      <c r="AO195" s="109">
        <v>8.7999999999999995E-2</v>
      </c>
      <c r="AP195" s="109">
        <f>AQ195*0.95</f>
        <v>0.19</v>
      </c>
      <c r="AQ195" s="109">
        <v>0.2</v>
      </c>
      <c r="AR195" s="111">
        <v>45525</v>
      </c>
      <c r="AS195" s="112">
        <f t="shared" si="5"/>
        <v>8.3599999999999994E-2</v>
      </c>
      <c r="AT195" s="109">
        <f t="shared" si="2"/>
        <v>8.3599999999999994E-2</v>
      </c>
      <c r="AU195" s="109">
        <v>8.7999999999999995E-2</v>
      </c>
      <c r="AV195" s="109">
        <f t="shared" si="3"/>
        <v>0.19</v>
      </c>
      <c r="AW195" s="109">
        <v>0.2</v>
      </c>
      <c r="AX195" s="111">
        <v>45531</v>
      </c>
      <c r="AY195" s="111"/>
      <c r="AZ195" s="113" t="s">
        <v>250</v>
      </c>
      <c r="BA195" s="107" t="s">
        <v>250</v>
      </c>
      <c r="BB195" s="107"/>
      <c r="BC195" s="113" t="s">
        <v>250</v>
      </c>
      <c r="BD195" s="107"/>
      <c r="BE195" s="107"/>
      <c r="BF195" s="114">
        <v>45553</v>
      </c>
    </row>
    <row r="196" spans="1:58" ht="25" customHeight="1" x14ac:dyDescent="0.35">
      <c r="A196" s="103" t="s">
        <v>1462</v>
      </c>
      <c r="B196" s="103"/>
      <c r="C196" s="103">
        <v>2700003814040</v>
      </c>
      <c r="D196" s="104" t="s">
        <v>1477</v>
      </c>
      <c r="E196" s="104" t="s">
        <v>1478</v>
      </c>
      <c r="F196" s="104" t="s">
        <v>1479</v>
      </c>
      <c r="G196" s="104" t="s">
        <v>1480</v>
      </c>
      <c r="H196" s="105" t="s">
        <v>1481</v>
      </c>
      <c r="I196" s="105" t="s">
        <v>965</v>
      </c>
      <c r="J196" s="105" t="s">
        <v>1482</v>
      </c>
      <c r="K196" s="106" t="s">
        <v>142</v>
      </c>
      <c r="L196" s="107">
        <v>546082.68999999994</v>
      </c>
      <c r="M196" s="107">
        <v>255098.55</v>
      </c>
      <c r="N196" s="105" t="s">
        <v>382</v>
      </c>
      <c r="O196" s="105" t="s">
        <v>382</v>
      </c>
      <c r="P196" s="105" t="s">
        <v>382</v>
      </c>
      <c r="Q196" s="107" t="s">
        <v>1483</v>
      </c>
      <c r="R196" s="106" t="s">
        <v>283</v>
      </c>
      <c r="S196" s="108" t="s">
        <v>19</v>
      </c>
      <c r="T196" s="108" t="s">
        <v>64</v>
      </c>
      <c r="U196" s="106" t="s">
        <v>250</v>
      </c>
      <c r="V196" s="109">
        <v>0</v>
      </c>
      <c r="W196" s="110">
        <v>0</v>
      </c>
      <c r="X196" s="109">
        <f t="shared" si="4"/>
        <v>8.2649999999999987E-2</v>
      </c>
      <c r="Y196" s="108"/>
      <c r="Z196" s="108"/>
      <c r="AA196" s="106"/>
      <c r="AB196" s="97"/>
      <c r="AC196" s="110"/>
      <c r="AD196" s="109"/>
      <c r="AE196" s="108"/>
      <c r="AF196" s="108"/>
      <c r="AG196" s="106"/>
      <c r="AH196" s="109"/>
      <c r="AI196" s="110"/>
      <c r="AJ196" s="109"/>
      <c r="AK196" s="106" t="s">
        <v>250</v>
      </c>
      <c r="AL196" s="106" t="s">
        <v>256</v>
      </c>
      <c r="AM196" s="112">
        <f>AO196*0.95</f>
        <v>8.2649999999999987E-2</v>
      </c>
      <c r="AN196" s="109">
        <f>AO196*0.95</f>
        <v>8.2649999999999987E-2</v>
      </c>
      <c r="AO196" s="109">
        <v>8.6999999999999994E-2</v>
      </c>
      <c r="AP196" s="109">
        <f>AQ196*0.95</f>
        <v>5.6999999999999993</v>
      </c>
      <c r="AQ196" s="109">
        <v>6</v>
      </c>
      <c r="AR196" s="111">
        <v>45540</v>
      </c>
      <c r="AS196" s="112">
        <f t="shared" si="5"/>
        <v>8.2649999999999987E-2</v>
      </c>
      <c r="AT196" s="109">
        <f t="shared" si="2"/>
        <v>8.2649999999999987E-2</v>
      </c>
      <c r="AU196" s="109">
        <v>8.6999999999999994E-2</v>
      </c>
      <c r="AV196" s="109">
        <f t="shared" si="3"/>
        <v>5.6999999999999993</v>
      </c>
      <c r="AW196" s="109">
        <v>6</v>
      </c>
      <c r="AX196" s="111">
        <v>45524</v>
      </c>
      <c r="AY196" s="111"/>
      <c r="AZ196" s="113" t="s">
        <v>250</v>
      </c>
      <c r="BA196" s="107" t="s">
        <v>250</v>
      </c>
      <c r="BB196" s="107"/>
      <c r="BC196" s="113" t="s">
        <v>250</v>
      </c>
      <c r="BD196" s="107"/>
      <c r="BE196" s="107"/>
      <c r="BF196" s="114">
        <v>45553</v>
      </c>
    </row>
    <row r="197" spans="1:58" ht="25" customHeight="1" x14ac:dyDescent="0.35">
      <c r="A197" s="103" t="s">
        <v>1463</v>
      </c>
      <c r="B197" s="103"/>
      <c r="C197" s="103">
        <v>2700010052030</v>
      </c>
      <c r="D197" s="104" t="s">
        <v>1484</v>
      </c>
      <c r="E197" s="104" t="s">
        <v>1485</v>
      </c>
      <c r="F197" s="104" t="s">
        <v>1486</v>
      </c>
      <c r="G197" s="104" t="s">
        <v>1487</v>
      </c>
      <c r="H197" s="105" t="s">
        <v>1329</v>
      </c>
      <c r="I197" s="105" t="s">
        <v>373</v>
      </c>
      <c r="J197" s="105" t="s">
        <v>1488</v>
      </c>
      <c r="K197" s="106" t="s">
        <v>142</v>
      </c>
      <c r="L197" s="107">
        <v>484743.07</v>
      </c>
      <c r="M197" s="107">
        <v>192111.68</v>
      </c>
      <c r="N197" s="105" t="s">
        <v>446</v>
      </c>
      <c r="O197" s="105" t="s">
        <v>446</v>
      </c>
      <c r="P197" s="105" t="s">
        <v>1489</v>
      </c>
      <c r="Q197" s="107" t="s">
        <v>334</v>
      </c>
      <c r="R197" s="106" t="s">
        <v>283</v>
      </c>
      <c r="S197" s="108" t="s">
        <v>19</v>
      </c>
      <c r="T197" s="108" t="s">
        <v>64</v>
      </c>
      <c r="U197" s="106" t="s">
        <v>250</v>
      </c>
      <c r="V197" s="109">
        <v>0</v>
      </c>
      <c r="W197" s="110">
        <v>0</v>
      </c>
      <c r="X197" s="109">
        <f t="shared" si="4"/>
        <v>0.67449999999999999</v>
      </c>
      <c r="Y197" s="108"/>
      <c r="Z197" s="108"/>
      <c r="AA197" s="106"/>
      <c r="AB197" s="97"/>
      <c r="AC197" s="110"/>
      <c r="AD197" s="109"/>
      <c r="AE197" s="108"/>
      <c r="AF197" s="108"/>
      <c r="AG197" s="106"/>
      <c r="AH197" s="109"/>
      <c r="AI197" s="110"/>
      <c r="AJ197" s="109"/>
      <c r="AK197" s="106" t="s">
        <v>250</v>
      </c>
      <c r="AL197" s="106" t="s">
        <v>43</v>
      </c>
      <c r="AM197" s="112"/>
      <c r="AN197" s="109"/>
      <c r="AO197" s="109"/>
      <c r="AP197" s="109"/>
      <c r="AQ197" s="109"/>
      <c r="AR197" s="111"/>
      <c r="AS197" s="112">
        <f t="shared" si="5"/>
        <v>0.67449999999999999</v>
      </c>
      <c r="AT197" s="109">
        <f t="shared" si="2"/>
        <v>0.67449999999999999</v>
      </c>
      <c r="AU197" s="109">
        <v>0.71</v>
      </c>
      <c r="AV197" s="109">
        <f t="shared" si="3"/>
        <v>0.64600000000000002</v>
      </c>
      <c r="AW197" s="109">
        <v>0.68</v>
      </c>
      <c r="AX197" s="111">
        <v>45520</v>
      </c>
      <c r="AY197" s="111"/>
      <c r="AZ197" s="113" t="s">
        <v>250</v>
      </c>
      <c r="BA197" s="107" t="s">
        <v>250</v>
      </c>
      <c r="BB197" s="107"/>
      <c r="BC197" s="113" t="s">
        <v>250</v>
      </c>
      <c r="BD197" s="107"/>
      <c r="BE197" s="107"/>
      <c r="BF197" s="114">
        <v>45553</v>
      </c>
    </row>
    <row r="198" spans="1:58" ht="25" customHeight="1" x14ac:dyDescent="0.35">
      <c r="A198" s="103" t="s">
        <v>1490</v>
      </c>
      <c r="B198" s="103"/>
      <c r="C198" s="103">
        <v>2700008748961</v>
      </c>
      <c r="D198" s="104" t="s">
        <v>1495</v>
      </c>
      <c r="E198" s="104" t="s">
        <v>1496</v>
      </c>
      <c r="F198" s="104" t="s">
        <v>1497</v>
      </c>
      <c r="G198" s="104" t="s">
        <v>1499</v>
      </c>
      <c r="H198" s="105" t="s">
        <v>1498</v>
      </c>
      <c r="I198" s="105" t="s">
        <v>925</v>
      </c>
      <c r="J198" s="105" t="s">
        <v>1500</v>
      </c>
      <c r="K198" s="106" t="s">
        <v>142</v>
      </c>
      <c r="L198" s="107">
        <v>359950.85</v>
      </c>
      <c r="M198" s="107">
        <v>172676.09</v>
      </c>
      <c r="N198" s="105" t="s">
        <v>903</v>
      </c>
      <c r="O198" s="105" t="s">
        <v>903</v>
      </c>
      <c r="P198" s="105" t="s">
        <v>903</v>
      </c>
      <c r="Q198" s="107" t="s">
        <v>334</v>
      </c>
      <c r="R198" s="106" t="s">
        <v>283</v>
      </c>
      <c r="S198" s="108" t="s">
        <v>19</v>
      </c>
      <c r="T198" s="108" t="s">
        <v>64</v>
      </c>
      <c r="U198" s="106" t="s">
        <v>250</v>
      </c>
      <c r="V198" s="109">
        <v>0</v>
      </c>
      <c r="W198" s="110">
        <v>0</v>
      </c>
      <c r="X198" s="109">
        <f t="shared" si="4"/>
        <v>5.6999999999999995E-2</v>
      </c>
      <c r="Y198" s="108"/>
      <c r="Z198" s="108"/>
      <c r="AA198" s="106"/>
      <c r="AB198" s="97"/>
      <c r="AC198" s="110"/>
      <c r="AD198" s="109"/>
      <c r="AE198" s="108"/>
      <c r="AF198" s="108"/>
      <c r="AG198" s="106"/>
      <c r="AH198" s="109"/>
      <c r="AI198" s="110"/>
      <c r="AJ198" s="109"/>
      <c r="AK198" s="106" t="s">
        <v>250</v>
      </c>
      <c r="AL198" s="106" t="s">
        <v>256</v>
      </c>
      <c r="AM198" s="112">
        <f>AO198*0.95</f>
        <v>5.6999999999999995E-2</v>
      </c>
      <c r="AN198" s="109">
        <f>AO198*0.95</f>
        <v>5.6999999999999995E-2</v>
      </c>
      <c r="AO198" s="109">
        <v>0.06</v>
      </c>
      <c r="AP198" s="109">
        <f>AQ198*0.95</f>
        <v>1.1048499999999999</v>
      </c>
      <c r="AQ198" s="109">
        <v>1.163</v>
      </c>
      <c r="AR198" s="111">
        <v>45574</v>
      </c>
      <c r="AS198" s="112">
        <f t="shared" si="5"/>
        <v>5.6999999999999995E-2</v>
      </c>
      <c r="AT198" s="109">
        <f t="shared" si="2"/>
        <v>5.6999999999999995E-2</v>
      </c>
      <c r="AU198" s="109">
        <v>0.06</v>
      </c>
      <c r="AV198" s="109">
        <f t="shared" si="3"/>
        <v>1.1048499999999999</v>
      </c>
      <c r="AW198" s="109">
        <v>1.163</v>
      </c>
      <c r="AX198" s="111">
        <v>45574</v>
      </c>
      <c r="AY198" s="111"/>
      <c r="AZ198" s="113" t="s">
        <v>250</v>
      </c>
      <c r="BA198" s="107" t="s">
        <v>250</v>
      </c>
      <c r="BB198" s="107"/>
      <c r="BC198" s="113" t="s">
        <v>250</v>
      </c>
      <c r="BD198" s="107"/>
      <c r="BE198" s="107"/>
      <c r="BF198" s="114">
        <v>45580</v>
      </c>
    </row>
    <row r="199" spans="1:58" ht="25" customHeight="1" x14ac:dyDescent="0.35">
      <c r="A199" s="103" t="s">
        <v>1491</v>
      </c>
      <c r="B199" s="103"/>
      <c r="C199" s="103">
        <v>2700004899880</v>
      </c>
      <c r="D199" s="104" t="s">
        <v>1501</v>
      </c>
      <c r="E199" s="104" t="s">
        <v>764</v>
      </c>
      <c r="F199" s="104" t="s">
        <v>1502</v>
      </c>
      <c r="G199" s="104" t="s">
        <v>1503</v>
      </c>
      <c r="H199" s="105" t="s">
        <v>1504</v>
      </c>
      <c r="I199" s="105" t="s">
        <v>798</v>
      </c>
      <c r="J199" s="105" t="s">
        <v>1505</v>
      </c>
      <c r="K199" s="106" t="s">
        <v>142</v>
      </c>
      <c r="L199" s="107">
        <v>558542.96</v>
      </c>
      <c r="M199" s="107">
        <v>179134.32</v>
      </c>
      <c r="N199" s="105" t="s">
        <v>382</v>
      </c>
      <c r="O199" s="105" t="s">
        <v>382</v>
      </c>
      <c r="P199" s="105" t="s">
        <v>382</v>
      </c>
      <c r="Q199" s="107" t="s">
        <v>334</v>
      </c>
      <c r="R199" s="106" t="s">
        <v>283</v>
      </c>
      <c r="S199" s="108" t="s">
        <v>19</v>
      </c>
      <c r="T199" s="108" t="s">
        <v>64</v>
      </c>
      <c r="U199" s="106" t="s">
        <v>250</v>
      </c>
      <c r="V199" s="109">
        <v>0</v>
      </c>
      <c r="W199" s="110">
        <v>0</v>
      </c>
      <c r="X199" s="109">
        <f t="shared" si="4"/>
        <v>0.11874999999999999</v>
      </c>
      <c r="Y199" s="108"/>
      <c r="Z199" s="108"/>
      <c r="AA199" s="106"/>
      <c r="AB199" s="97"/>
      <c r="AC199" s="110"/>
      <c r="AD199" s="109"/>
      <c r="AE199" s="108"/>
      <c r="AF199" s="108"/>
      <c r="AG199" s="106"/>
      <c r="AH199" s="109"/>
      <c r="AI199" s="110"/>
      <c r="AJ199" s="109"/>
      <c r="AK199" s="106" t="s">
        <v>250</v>
      </c>
      <c r="AL199" s="106" t="s">
        <v>43</v>
      </c>
      <c r="AM199" s="109"/>
      <c r="AN199" s="109"/>
      <c r="AO199" s="109"/>
      <c r="AP199" s="109"/>
      <c r="AQ199" s="109"/>
      <c r="AR199" s="111"/>
      <c r="AS199" s="112">
        <f t="shared" si="5"/>
        <v>0.11874999999999999</v>
      </c>
      <c r="AT199" s="109">
        <f t="shared" si="2"/>
        <v>0.11874999999999999</v>
      </c>
      <c r="AU199" s="109">
        <v>0.125</v>
      </c>
      <c r="AV199" s="109">
        <f t="shared" si="3"/>
        <v>0.26600000000000001</v>
      </c>
      <c r="AW199" s="109">
        <v>0.28000000000000003</v>
      </c>
      <c r="AX199" s="111">
        <v>45559</v>
      </c>
      <c r="AY199" s="111"/>
      <c r="AZ199" s="113" t="s">
        <v>250</v>
      </c>
      <c r="BA199" s="107" t="s">
        <v>250</v>
      </c>
      <c r="BB199" s="107"/>
      <c r="BC199" s="113" t="s">
        <v>250</v>
      </c>
      <c r="BD199" s="107"/>
      <c r="BE199" s="107"/>
      <c r="BF199" s="114">
        <v>45580</v>
      </c>
    </row>
    <row r="200" spans="1:58" ht="25" customHeight="1" x14ac:dyDescent="0.35">
      <c r="A200" s="103" t="s">
        <v>1492</v>
      </c>
      <c r="B200" s="103"/>
      <c r="C200" s="103">
        <v>2700000643659</v>
      </c>
      <c r="D200" s="104" t="s">
        <v>1506</v>
      </c>
      <c r="E200" s="104" t="s">
        <v>1059</v>
      </c>
      <c r="F200" s="104" t="s">
        <v>1059</v>
      </c>
      <c r="G200" s="104" t="s">
        <v>1507</v>
      </c>
      <c r="H200" s="105" t="s">
        <v>1508</v>
      </c>
      <c r="I200" s="105" t="s">
        <v>1510</v>
      </c>
      <c r="J200" s="105" t="s">
        <v>1509</v>
      </c>
      <c r="K200" s="106" t="s">
        <v>142</v>
      </c>
      <c r="L200" s="107">
        <v>329734.59999999998</v>
      </c>
      <c r="M200" s="107">
        <v>328761.5</v>
      </c>
      <c r="N200" s="105" t="s">
        <v>484</v>
      </c>
      <c r="O200" s="105" t="s">
        <v>484</v>
      </c>
      <c r="P200" s="105" t="s">
        <v>484</v>
      </c>
      <c r="Q200" s="107" t="s">
        <v>334</v>
      </c>
      <c r="R200" s="106" t="s">
        <v>283</v>
      </c>
      <c r="S200" s="108" t="s">
        <v>19</v>
      </c>
      <c r="T200" s="108" t="s">
        <v>64</v>
      </c>
      <c r="U200" s="106" t="s">
        <v>250</v>
      </c>
      <c r="V200" s="109">
        <v>0</v>
      </c>
      <c r="W200" s="110">
        <v>0</v>
      </c>
      <c r="X200" s="109">
        <f t="shared" si="4"/>
        <v>6.3270000000000007E-2</v>
      </c>
      <c r="Y200" s="108"/>
      <c r="Z200" s="108"/>
      <c r="AA200" s="106"/>
      <c r="AB200" s="97"/>
      <c r="AC200" s="110"/>
      <c r="AD200" s="109"/>
      <c r="AE200" s="108"/>
      <c r="AF200" s="108"/>
      <c r="AG200" s="106"/>
      <c r="AH200" s="109"/>
      <c r="AI200" s="110"/>
      <c r="AJ200" s="109"/>
      <c r="AK200" s="106" t="s">
        <v>250</v>
      </c>
      <c r="AL200" s="106" t="s">
        <v>43</v>
      </c>
      <c r="AM200" s="109"/>
      <c r="AN200" s="109"/>
      <c r="AO200" s="109"/>
      <c r="AP200" s="109"/>
      <c r="AQ200" s="109"/>
      <c r="AR200" s="111"/>
      <c r="AS200" s="112">
        <f t="shared" si="5"/>
        <v>6.3270000000000007E-2</v>
      </c>
      <c r="AT200" s="109">
        <f t="shared" si="2"/>
        <v>6.3270000000000007E-2</v>
      </c>
      <c r="AU200" s="109">
        <v>6.6600000000000006E-2</v>
      </c>
      <c r="AV200" s="109">
        <f t="shared" si="3"/>
        <v>7.5999999999999998E-2</v>
      </c>
      <c r="AW200" s="109">
        <v>0.08</v>
      </c>
      <c r="AX200" s="111">
        <v>45554</v>
      </c>
      <c r="AY200" s="111"/>
      <c r="AZ200" s="113" t="s">
        <v>250</v>
      </c>
      <c r="BA200" s="107" t="s">
        <v>250</v>
      </c>
      <c r="BB200" s="107"/>
      <c r="BC200" s="113" t="s">
        <v>250</v>
      </c>
      <c r="BD200" s="107"/>
      <c r="BE200" s="107"/>
      <c r="BF200" s="114">
        <v>45580</v>
      </c>
    </row>
    <row r="201" spans="1:58" ht="25" customHeight="1" x14ac:dyDescent="0.35">
      <c r="A201" s="103" t="s">
        <v>1493</v>
      </c>
      <c r="B201" s="103"/>
      <c r="C201" s="103">
        <v>2700000312721</v>
      </c>
      <c r="D201" s="104" t="s">
        <v>1511</v>
      </c>
      <c r="E201" s="104" t="s">
        <v>1512</v>
      </c>
      <c r="F201" s="104" t="s">
        <v>1513</v>
      </c>
      <c r="G201" s="104" t="s">
        <v>1514</v>
      </c>
      <c r="H201" s="105" t="s">
        <v>565</v>
      </c>
      <c r="I201" s="105" t="s">
        <v>1515</v>
      </c>
      <c r="J201" s="105" t="s">
        <v>1516</v>
      </c>
      <c r="K201" s="106" t="s">
        <v>142</v>
      </c>
      <c r="L201" s="107">
        <v>420957.3</v>
      </c>
      <c r="M201" s="107">
        <v>304769.2</v>
      </c>
      <c r="N201" s="105" t="s">
        <v>903</v>
      </c>
      <c r="O201" s="105" t="s">
        <v>903</v>
      </c>
      <c r="P201" s="105" t="s">
        <v>903</v>
      </c>
      <c r="Q201" s="107" t="s">
        <v>334</v>
      </c>
      <c r="R201" s="106" t="s">
        <v>283</v>
      </c>
      <c r="S201" s="108" t="s">
        <v>19</v>
      </c>
      <c r="T201" s="108" t="s">
        <v>64</v>
      </c>
      <c r="U201" s="106" t="s">
        <v>250</v>
      </c>
      <c r="V201" s="109">
        <v>0</v>
      </c>
      <c r="W201" s="110">
        <v>0</v>
      </c>
      <c r="X201" s="109">
        <f t="shared" si="4"/>
        <v>0.247</v>
      </c>
      <c r="Y201" s="108"/>
      <c r="Z201" s="108"/>
      <c r="AA201" s="106"/>
      <c r="AB201" s="97"/>
      <c r="AC201" s="110"/>
      <c r="AD201" s="109"/>
      <c r="AE201" s="108"/>
      <c r="AF201" s="108"/>
      <c r="AG201" s="106"/>
      <c r="AH201" s="109"/>
      <c r="AI201" s="110"/>
      <c r="AJ201" s="109"/>
      <c r="AK201" s="106" t="s">
        <v>250</v>
      </c>
      <c r="AL201" s="106" t="s">
        <v>43</v>
      </c>
      <c r="AM201" s="109"/>
      <c r="AN201" s="109"/>
      <c r="AO201" s="109"/>
      <c r="AP201" s="109"/>
      <c r="AQ201" s="109"/>
      <c r="AR201" s="111"/>
      <c r="AS201" s="112">
        <f t="shared" si="5"/>
        <v>0.247</v>
      </c>
      <c r="AT201" s="109">
        <f t="shared" si="2"/>
        <v>0.247</v>
      </c>
      <c r="AU201" s="109">
        <v>0.26</v>
      </c>
      <c r="AV201" s="109">
        <f t="shared" si="3"/>
        <v>0.42749999999999999</v>
      </c>
      <c r="AW201" s="109">
        <v>0.45</v>
      </c>
      <c r="AX201" s="111">
        <v>45566</v>
      </c>
      <c r="AY201" s="111"/>
      <c r="AZ201" s="113" t="s">
        <v>250</v>
      </c>
      <c r="BA201" s="107" t="s">
        <v>250</v>
      </c>
      <c r="BB201" s="107"/>
      <c r="BC201" s="113" t="s">
        <v>250</v>
      </c>
      <c r="BD201" s="107"/>
      <c r="BE201" s="107"/>
      <c r="BF201" s="114">
        <v>45580</v>
      </c>
    </row>
    <row r="202" spans="1:58" ht="25" customHeight="1" x14ac:dyDescent="0.35">
      <c r="A202" s="103" t="s">
        <v>1494</v>
      </c>
      <c r="B202" s="103"/>
      <c r="C202" s="103">
        <v>2700007969500</v>
      </c>
      <c r="D202" s="104" t="s">
        <v>1517</v>
      </c>
      <c r="E202" s="104" t="s">
        <v>1518</v>
      </c>
      <c r="F202" s="104" t="s">
        <v>1519</v>
      </c>
      <c r="G202" s="104" t="s">
        <v>1520</v>
      </c>
      <c r="H202" s="105" t="s">
        <v>1521</v>
      </c>
      <c r="I202" s="105" t="s">
        <v>411</v>
      </c>
      <c r="J202" s="105" t="s">
        <v>1522</v>
      </c>
      <c r="K202" s="106" t="s">
        <v>142</v>
      </c>
      <c r="L202" s="107">
        <v>501067.49</v>
      </c>
      <c r="M202" s="107">
        <v>238884.54</v>
      </c>
      <c r="N202" s="105" t="s">
        <v>382</v>
      </c>
      <c r="O202" s="105" t="s">
        <v>382</v>
      </c>
      <c r="P202" s="105" t="s">
        <v>382</v>
      </c>
      <c r="Q202" s="107" t="s">
        <v>1483</v>
      </c>
      <c r="R202" s="106" t="s">
        <v>283</v>
      </c>
      <c r="S202" s="108" t="s">
        <v>19</v>
      </c>
      <c r="T202" s="108" t="s">
        <v>64</v>
      </c>
      <c r="U202" s="106" t="s">
        <v>250</v>
      </c>
      <c r="V202" s="109">
        <v>0</v>
      </c>
      <c r="W202" s="110">
        <v>0</v>
      </c>
      <c r="X202" s="109">
        <f>AU202*0.95</f>
        <v>0.22799999999999998</v>
      </c>
      <c r="Y202" s="108"/>
      <c r="Z202" s="108"/>
      <c r="AA202" s="106"/>
      <c r="AB202" s="97"/>
      <c r="AC202" s="110"/>
      <c r="AD202" s="109"/>
      <c r="AE202" s="108"/>
      <c r="AF202" s="108"/>
      <c r="AG202" s="106"/>
      <c r="AH202" s="109"/>
      <c r="AI202" s="110"/>
      <c r="AJ202" s="109"/>
      <c r="AK202" s="106" t="s">
        <v>250</v>
      </c>
      <c r="AL202" s="106" t="s">
        <v>43</v>
      </c>
      <c r="AM202" s="109"/>
      <c r="AN202" s="109"/>
      <c r="AO202" s="109"/>
      <c r="AP202" s="109"/>
      <c r="AQ202" s="109"/>
      <c r="AR202" s="111"/>
      <c r="AS202" s="112">
        <f>AU202*0.95</f>
        <v>0.22799999999999998</v>
      </c>
      <c r="AT202" s="109">
        <f t="shared" si="2"/>
        <v>0.22799999999999998</v>
      </c>
      <c r="AU202" s="109">
        <v>0.24</v>
      </c>
      <c r="AV202" s="109">
        <f t="shared" si="3"/>
        <v>3.3249999999999997</v>
      </c>
      <c r="AW202" s="109">
        <v>3.5</v>
      </c>
      <c r="AX202" s="111">
        <v>45568</v>
      </c>
      <c r="AY202" s="111"/>
      <c r="AZ202" s="113" t="s">
        <v>250</v>
      </c>
      <c r="BA202" s="107" t="s">
        <v>250</v>
      </c>
      <c r="BB202" s="107"/>
      <c r="BC202" s="113" t="s">
        <v>250</v>
      </c>
      <c r="BD202" s="107"/>
      <c r="BE202" s="107"/>
      <c r="BF202" s="114">
        <v>45580</v>
      </c>
    </row>
    <row r="203" spans="1:58" ht="25" customHeight="1" x14ac:dyDescent="0.35">
      <c r="A203" s="103" t="s">
        <v>1523</v>
      </c>
      <c r="B203" s="103"/>
      <c r="C203" s="103" t="s">
        <v>1447</v>
      </c>
      <c r="D203" s="104" t="s">
        <v>1528</v>
      </c>
      <c r="E203" s="104" t="s">
        <v>1529</v>
      </c>
      <c r="F203" s="104" t="s">
        <v>1528</v>
      </c>
      <c r="G203" s="104" t="s">
        <v>1530</v>
      </c>
      <c r="H203" s="105" t="s">
        <v>1531</v>
      </c>
      <c r="I203" s="105" t="s">
        <v>901</v>
      </c>
      <c r="J203" s="105" t="s">
        <v>1532</v>
      </c>
      <c r="K203" s="106" t="s">
        <v>142</v>
      </c>
      <c r="L203" s="107">
        <v>418199.5</v>
      </c>
      <c r="M203" s="107">
        <v>295214.75</v>
      </c>
      <c r="N203" s="105" t="s">
        <v>903</v>
      </c>
      <c r="O203" s="105" t="s">
        <v>903</v>
      </c>
      <c r="P203" s="105" t="s">
        <v>903</v>
      </c>
      <c r="Q203" s="107" t="s">
        <v>334</v>
      </c>
      <c r="R203" s="106" t="s">
        <v>283</v>
      </c>
      <c r="S203" s="108" t="s">
        <v>19</v>
      </c>
      <c r="T203" s="108" t="s">
        <v>64</v>
      </c>
      <c r="U203" s="106" t="s">
        <v>250</v>
      </c>
      <c r="V203" s="109">
        <v>0</v>
      </c>
      <c r="W203" s="110">
        <v>0</v>
      </c>
      <c r="X203" s="109">
        <f t="shared" ref="X203:X213" si="6">AU203*0.95</f>
        <v>0.19</v>
      </c>
      <c r="Y203" s="108"/>
      <c r="Z203" s="108"/>
      <c r="AA203" s="106"/>
      <c r="AB203" s="97"/>
      <c r="AC203" s="110"/>
      <c r="AD203" s="109"/>
      <c r="AE203" s="108"/>
      <c r="AF203" s="108"/>
      <c r="AG203" s="106"/>
      <c r="AH203" s="109"/>
      <c r="AI203" s="110"/>
      <c r="AJ203" s="109"/>
      <c r="AK203" s="106" t="s">
        <v>250</v>
      </c>
      <c r="AL203" s="106" t="s">
        <v>43</v>
      </c>
      <c r="AM203" s="112"/>
      <c r="AN203" s="109"/>
      <c r="AO203" s="109"/>
      <c r="AP203" s="109"/>
      <c r="AQ203" s="109"/>
      <c r="AR203" s="111"/>
      <c r="AS203" s="112">
        <f t="shared" ref="AS203:AS216" si="7">AU203*0.95</f>
        <v>0.19</v>
      </c>
      <c r="AT203" s="109">
        <f t="shared" si="2"/>
        <v>0.19</v>
      </c>
      <c r="AU203" s="109">
        <v>0.2</v>
      </c>
      <c r="AV203" s="109">
        <f t="shared" si="3"/>
        <v>0.82650000000000001</v>
      </c>
      <c r="AW203" s="109">
        <v>0.87</v>
      </c>
      <c r="AX203" s="111">
        <v>45604</v>
      </c>
      <c r="AY203" s="111"/>
      <c r="AZ203" s="113" t="s">
        <v>250</v>
      </c>
      <c r="BA203" s="107" t="s">
        <v>250</v>
      </c>
      <c r="BB203" s="107"/>
      <c r="BC203" s="113" t="s">
        <v>250</v>
      </c>
      <c r="BD203" s="107"/>
      <c r="BE203" s="107"/>
      <c r="BF203" s="114">
        <v>45608</v>
      </c>
    </row>
    <row r="204" spans="1:58" ht="25" customHeight="1" x14ac:dyDescent="0.35">
      <c r="A204" s="103" t="s">
        <v>1524</v>
      </c>
      <c r="B204" s="103"/>
      <c r="C204" s="103">
        <v>2700009934892</v>
      </c>
      <c r="D204" s="104" t="s">
        <v>1533</v>
      </c>
      <c r="E204" s="104" t="s">
        <v>1534</v>
      </c>
      <c r="F204" s="104" t="s">
        <v>1535</v>
      </c>
      <c r="G204" s="104" t="s">
        <v>1536</v>
      </c>
      <c r="H204" s="105" t="s">
        <v>1537</v>
      </c>
      <c r="I204" s="105" t="s">
        <v>1538</v>
      </c>
      <c r="J204" s="105" t="s">
        <v>1539</v>
      </c>
      <c r="K204" s="106" t="s">
        <v>142</v>
      </c>
      <c r="L204" s="107">
        <v>424164.83</v>
      </c>
      <c r="M204" s="107">
        <v>422337.83</v>
      </c>
      <c r="N204" s="105" t="s">
        <v>434</v>
      </c>
      <c r="O204" s="105" t="s">
        <v>434</v>
      </c>
      <c r="P204" s="105" t="s">
        <v>434</v>
      </c>
      <c r="Q204" s="107" t="s">
        <v>334</v>
      </c>
      <c r="R204" s="106" t="s">
        <v>283</v>
      </c>
      <c r="S204" s="108" t="s">
        <v>19</v>
      </c>
      <c r="T204" s="108" t="s">
        <v>64</v>
      </c>
      <c r="U204" s="106" t="s">
        <v>250</v>
      </c>
      <c r="V204" s="109">
        <v>0</v>
      </c>
      <c r="W204" s="110">
        <v>0</v>
      </c>
      <c r="X204" s="109">
        <f t="shared" si="6"/>
        <v>5.6999999999999995E-2</v>
      </c>
      <c r="Y204" s="108"/>
      <c r="Z204" s="108"/>
      <c r="AA204" s="106"/>
      <c r="AB204" s="97"/>
      <c r="AC204" s="110"/>
      <c r="AD204" s="109"/>
      <c r="AE204" s="108"/>
      <c r="AF204" s="108"/>
      <c r="AG204" s="106"/>
      <c r="AH204" s="109"/>
      <c r="AI204" s="110"/>
      <c r="AJ204" s="109"/>
      <c r="AK204" s="106" t="s">
        <v>250</v>
      </c>
      <c r="AL204" s="106" t="s">
        <v>43</v>
      </c>
      <c r="AM204" s="112"/>
      <c r="AN204" s="109"/>
      <c r="AO204" s="109"/>
      <c r="AP204" s="109"/>
      <c r="AQ204" s="109"/>
      <c r="AR204" s="111"/>
      <c r="AS204" s="112">
        <f t="shared" si="7"/>
        <v>5.6999999999999995E-2</v>
      </c>
      <c r="AT204" s="109">
        <f t="shared" si="2"/>
        <v>5.6999999999999995E-2</v>
      </c>
      <c r="AU204" s="109">
        <v>0.06</v>
      </c>
      <c r="AV204" s="109">
        <f t="shared" si="3"/>
        <v>1.1495</v>
      </c>
      <c r="AW204" s="109">
        <v>1.21</v>
      </c>
      <c r="AX204" s="111">
        <v>45600</v>
      </c>
      <c r="AY204" s="111"/>
      <c r="AZ204" s="113" t="s">
        <v>250</v>
      </c>
      <c r="BA204" s="107" t="s">
        <v>250</v>
      </c>
      <c r="BB204" s="107"/>
      <c r="BC204" s="113" t="s">
        <v>250</v>
      </c>
      <c r="BD204" s="107"/>
      <c r="BE204" s="107"/>
      <c r="BF204" s="114">
        <v>45608</v>
      </c>
    </row>
    <row r="205" spans="1:58" ht="25" customHeight="1" x14ac:dyDescent="0.35">
      <c r="A205" s="103" t="s">
        <v>1525</v>
      </c>
      <c r="B205" s="103"/>
      <c r="C205" s="103">
        <v>2700009863415</v>
      </c>
      <c r="D205" s="104" t="s">
        <v>1540</v>
      </c>
      <c r="E205" s="104" t="s">
        <v>1541</v>
      </c>
      <c r="F205" s="104" t="s">
        <v>1541</v>
      </c>
      <c r="G205" s="104" t="s">
        <v>1543</v>
      </c>
      <c r="H205" s="105" t="s">
        <v>1544</v>
      </c>
      <c r="I205" s="105" t="s">
        <v>798</v>
      </c>
      <c r="J205" s="105" t="s">
        <v>1545</v>
      </c>
      <c r="K205" s="106" t="s">
        <v>142</v>
      </c>
      <c r="L205" s="107">
        <v>569297.81000000006</v>
      </c>
      <c r="M205" s="107">
        <v>207900.37</v>
      </c>
      <c r="N205" s="105" t="s">
        <v>382</v>
      </c>
      <c r="O205" s="105" t="s">
        <v>382</v>
      </c>
      <c r="P205" s="105" t="s">
        <v>382</v>
      </c>
      <c r="Q205" s="107" t="s">
        <v>334</v>
      </c>
      <c r="R205" s="106" t="s">
        <v>283</v>
      </c>
      <c r="S205" s="108" t="s">
        <v>19</v>
      </c>
      <c r="T205" s="108" t="s">
        <v>64</v>
      </c>
      <c r="U205" s="106" t="s">
        <v>250</v>
      </c>
      <c r="V205" s="109">
        <v>0</v>
      </c>
      <c r="W205" s="110">
        <v>0</v>
      </c>
      <c r="X205" s="109">
        <f t="shared" si="6"/>
        <v>0.1045</v>
      </c>
      <c r="Y205" s="108"/>
      <c r="Z205" s="108"/>
      <c r="AA205" s="106"/>
      <c r="AB205" s="97"/>
      <c r="AC205" s="110"/>
      <c r="AD205" s="109"/>
      <c r="AE205" s="108"/>
      <c r="AF205" s="108"/>
      <c r="AG205" s="106"/>
      <c r="AH205" s="109"/>
      <c r="AI205" s="110"/>
      <c r="AJ205" s="109"/>
      <c r="AK205" s="106" t="s">
        <v>250</v>
      </c>
      <c r="AL205" s="106" t="s">
        <v>43</v>
      </c>
      <c r="AM205" s="112"/>
      <c r="AN205" s="109"/>
      <c r="AO205" s="109"/>
      <c r="AP205" s="109"/>
      <c r="AQ205" s="109"/>
      <c r="AR205" s="111"/>
      <c r="AS205" s="112">
        <f t="shared" si="7"/>
        <v>0.1045</v>
      </c>
      <c r="AT205" s="109">
        <f t="shared" si="2"/>
        <v>0.1045</v>
      </c>
      <c r="AU205" s="109">
        <v>0.11</v>
      </c>
      <c r="AV205" s="109">
        <f t="shared" si="3"/>
        <v>0.43224999999999997</v>
      </c>
      <c r="AW205" s="109">
        <v>0.45500000000000002</v>
      </c>
      <c r="AX205" s="111">
        <v>45596</v>
      </c>
      <c r="AY205" s="111"/>
      <c r="AZ205" s="113" t="s">
        <v>250</v>
      </c>
      <c r="BA205" s="107" t="s">
        <v>250</v>
      </c>
      <c r="BB205" s="107"/>
      <c r="BC205" s="113" t="s">
        <v>250</v>
      </c>
      <c r="BD205" s="107"/>
      <c r="BE205" s="107"/>
      <c r="BF205" s="114">
        <v>45608</v>
      </c>
    </row>
    <row r="206" spans="1:58" ht="25" customHeight="1" x14ac:dyDescent="0.35">
      <c r="A206" s="103" t="s">
        <v>1525</v>
      </c>
      <c r="B206" s="103"/>
      <c r="C206" s="103">
        <v>2700009863415</v>
      </c>
      <c r="D206" s="104" t="s">
        <v>1540</v>
      </c>
      <c r="E206" s="104" t="s">
        <v>1542</v>
      </c>
      <c r="F206" s="104" t="s">
        <v>1542</v>
      </c>
      <c r="G206" s="104" t="s">
        <v>1543</v>
      </c>
      <c r="H206" s="105" t="s">
        <v>1544</v>
      </c>
      <c r="I206" s="105" t="s">
        <v>798</v>
      </c>
      <c r="J206" s="105" t="s">
        <v>1545</v>
      </c>
      <c r="K206" s="106" t="s">
        <v>142</v>
      </c>
      <c r="L206" s="107">
        <v>569298</v>
      </c>
      <c r="M206" s="107">
        <v>207900</v>
      </c>
      <c r="N206" s="105" t="s">
        <v>382</v>
      </c>
      <c r="O206" s="105" t="s">
        <v>382</v>
      </c>
      <c r="P206" s="105" t="s">
        <v>382</v>
      </c>
      <c r="Q206" s="107" t="s">
        <v>334</v>
      </c>
      <c r="R206" s="106" t="s">
        <v>283</v>
      </c>
      <c r="S206" s="108" t="s">
        <v>19</v>
      </c>
      <c r="T206" s="108" t="s">
        <v>64</v>
      </c>
      <c r="U206" s="106" t="s">
        <v>250</v>
      </c>
      <c r="V206" s="109">
        <v>0</v>
      </c>
      <c r="W206" s="110">
        <v>0</v>
      </c>
      <c r="X206" s="109">
        <f t="shared" si="6"/>
        <v>0.11399999999999999</v>
      </c>
      <c r="Y206" s="108"/>
      <c r="Z206" s="108"/>
      <c r="AA206" s="106"/>
      <c r="AB206" s="97"/>
      <c r="AC206" s="110"/>
      <c r="AD206" s="109"/>
      <c r="AE206" s="108"/>
      <c r="AF206" s="108"/>
      <c r="AG206" s="106"/>
      <c r="AH206" s="109"/>
      <c r="AI206" s="110"/>
      <c r="AJ206" s="109"/>
      <c r="AK206" s="106" t="s">
        <v>250</v>
      </c>
      <c r="AL206" s="106" t="s">
        <v>43</v>
      </c>
      <c r="AM206" s="112"/>
      <c r="AN206" s="109"/>
      <c r="AO206" s="109"/>
      <c r="AP206" s="109"/>
      <c r="AQ206" s="109"/>
      <c r="AR206" s="111"/>
      <c r="AS206" s="112">
        <f t="shared" si="7"/>
        <v>0.11399999999999999</v>
      </c>
      <c r="AT206" s="109">
        <f t="shared" si="2"/>
        <v>0.11399999999999999</v>
      </c>
      <c r="AU206" s="109">
        <v>0.12</v>
      </c>
      <c r="AV206" s="109">
        <f t="shared" si="3"/>
        <v>0.45124999999999998</v>
      </c>
      <c r="AW206" s="109">
        <v>0.47499999999999998</v>
      </c>
      <c r="AX206" s="111">
        <v>45596</v>
      </c>
      <c r="AY206" s="111"/>
      <c r="AZ206" s="113" t="s">
        <v>250</v>
      </c>
      <c r="BA206" s="107" t="s">
        <v>250</v>
      </c>
      <c r="BB206" s="107"/>
      <c r="BC206" s="113" t="s">
        <v>250</v>
      </c>
      <c r="BD206" s="107"/>
      <c r="BE206" s="107"/>
      <c r="BF206" s="114">
        <v>45608</v>
      </c>
    </row>
    <row r="207" spans="1:58" ht="25" customHeight="1" x14ac:dyDescent="0.35">
      <c r="A207" s="103" t="s">
        <v>1526</v>
      </c>
      <c r="B207" s="103"/>
      <c r="C207" s="103">
        <v>2700010364995</v>
      </c>
      <c r="D207" s="104" t="s">
        <v>1546</v>
      </c>
      <c r="E207" s="104" t="s">
        <v>1547</v>
      </c>
      <c r="F207" s="104" t="s">
        <v>1249</v>
      </c>
      <c r="G207" s="104" t="s">
        <v>1548</v>
      </c>
      <c r="H207" s="105" t="s">
        <v>840</v>
      </c>
      <c r="I207" s="105" t="s">
        <v>1032</v>
      </c>
      <c r="J207" s="105" t="s">
        <v>1549</v>
      </c>
      <c r="K207" s="106" t="s">
        <v>142</v>
      </c>
      <c r="L207" s="107">
        <v>508678.66</v>
      </c>
      <c r="M207" s="107">
        <v>207622.83</v>
      </c>
      <c r="N207" s="105" t="s">
        <v>382</v>
      </c>
      <c r="O207" s="105" t="s">
        <v>382</v>
      </c>
      <c r="P207" s="105" t="s">
        <v>382</v>
      </c>
      <c r="Q207" s="107" t="s">
        <v>334</v>
      </c>
      <c r="R207" s="106" t="s">
        <v>283</v>
      </c>
      <c r="S207" s="108" t="s">
        <v>19</v>
      </c>
      <c r="T207" s="108" t="s">
        <v>64</v>
      </c>
      <c r="U207" s="106" t="s">
        <v>250</v>
      </c>
      <c r="V207" s="109">
        <v>0</v>
      </c>
      <c r="W207" s="110">
        <v>0</v>
      </c>
      <c r="X207" s="109">
        <f t="shared" si="6"/>
        <v>9.5000000000000001E-2</v>
      </c>
      <c r="Y207" s="108"/>
      <c r="Z207" s="108"/>
      <c r="AA207" s="106"/>
      <c r="AB207" s="97"/>
      <c r="AC207" s="110"/>
      <c r="AD207" s="109"/>
      <c r="AE207" s="108"/>
      <c r="AF207" s="108"/>
      <c r="AG207" s="106"/>
      <c r="AH207" s="109"/>
      <c r="AI207" s="110"/>
      <c r="AJ207" s="109"/>
      <c r="AK207" s="106" t="s">
        <v>250</v>
      </c>
      <c r="AL207" s="106" t="s">
        <v>43</v>
      </c>
      <c r="AM207" s="112"/>
      <c r="AN207" s="109"/>
      <c r="AO207" s="109"/>
      <c r="AP207" s="109"/>
      <c r="AQ207" s="109"/>
      <c r="AR207" s="111"/>
      <c r="AS207" s="112">
        <f t="shared" si="7"/>
        <v>9.5000000000000001E-2</v>
      </c>
      <c r="AT207" s="109">
        <f t="shared" si="2"/>
        <v>9.5000000000000001E-2</v>
      </c>
      <c r="AU207" s="109">
        <v>0.1</v>
      </c>
      <c r="AV207" s="109">
        <f t="shared" si="3"/>
        <v>0.42749999999999999</v>
      </c>
      <c r="AW207" s="109">
        <v>0.45</v>
      </c>
      <c r="AX207" s="111">
        <v>45604</v>
      </c>
      <c r="AY207" s="111"/>
      <c r="AZ207" s="113" t="s">
        <v>250</v>
      </c>
      <c r="BA207" s="107" t="s">
        <v>250</v>
      </c>
      <c r="BB207" s="107"/>
      <c r="BC207" s="113" t="s">
        <v>250</v>
      </c>
      <c r="BD207" s="107"/>
      <c r="BE207" s="107"/>
      <c r="BF207" s="114">
        <v>45608</v>
      </c>
    </row>
    <row r="208" spans="1:58" ht="25" customHeight="1" x14ac:dyDescent="0.35">
      <c r="A208" s="103" t="s">
        <v>1526</v>
      </c>
      <c r="B208" s="103"/>
      <c r="C208" s="103">
        <v>2700010365001</v>
      </c>
      <c r="D208" s="104" t="s">
        <v>1546</v>
      </c>
      <c r="E208" s="104" t="s">
        <v>1550</v>
      </c>
      <c r="F208" s="104" t="s">
        <v>1098</v>
      </c>
      <c r="G208" s="104" t="s">
        <v>1548</v>
      </c>
      <c r="H208" s="105" t="s">
        <v>840</v>
      </c>
      <c r="I208" s="105" t="s">
        <v>1032</v>
      </c>
      <c r="J208" s="105" t="s">
        <v>1549</v>
      </c>
      <c r="K208" s="106" t="s">
        <v>142</v>
      </c>
      <c r="L208" s="107">
        <v>508810.66</v>
      </c>
      <c r="M208" s="107">
        <v>207631.83</v>
      </c>
      <c r="N208" s="105" t="s">
        <v>382</v>
      </c>
      <c r="O208" s="105" t="s">
        <v>382</v>
      </c>
      <c r="P208" s="105" t="s">
        <v>382</v>
      </c>
      <c r="Q208" s="107" t="s">
        <v>334</v>
      </c>
      <c r="R208" s="106" t="s">
        <v>283</v>
      </c>
      <c r="S208" s="108" t="s">
        <v>19</v>
      </c>
      <c r="T208" s="108" t="s">
        <v>64</v>
      </c>
      <c r="U208" s="106" t="s">
        <v>250</v>
      </c>
      <c r="V208" s="109">
        <v>0</v>
      </c>
      <c r="W208" s="110">
        <v>0</v>
      </c>
      <c r="X208" s="109">
        <f t="shared" si="6"/>
        <v>0.19</v>
      </c>
      <c r="Y208" s="108"/>
      <c r="Z208" s="108"/>
      <c r="AA208" s="106"/>
      <c r="AB208" s="97"/>
      <c r="AC208" s="110"/>
      <c r="AD208" s="109"/>
      <c r="AE208" s="108"/>
      <c r="AF208" s="108"/>
      <c r="AG208" s="106"/>
      <c r="AH208" s="109"/>
      <c r="AI208" s="110"/>
      <c r="AJ208" s="109"/>
      <c r="AK208" s="106" t="s">
        <v>250</v>
      </c>
      <c r="AL208" s="106" t="s">
        <v>43</v>
      </c>
      <c r="AM208" s="112"/>
      <c r="AN208" s="109"/>
      <c r="AO208" s="109"/>
      <c r="AP208" s="109"/>
      <c r="AQ208" s="109"/>
      <c r="AR208" s="111"/>
      <c r="AS208" s="112">
        <f t="shared" si="7"/>
        <v>0.19</v>
      </c>
      <c r="AT208" s="109">
        <f t="shared" si="2"/>
        <v>0.19</v>
      </c>
      <c r="AU208" s="109">
        <v>0.2</v>
      </c>
      <c r="AV208" s="109">
        <f t="shared" si="3"/>
        <v>0.56999999999999995</v>
      </c>
      <c r="AW208" s="109">
        <v>0.6</v>
      </c>
      <c r="AX208" s="111">
        <v>45604</v>
      </c>
      <c r="AY208" s="111"/>
      <c r="AZ208" s="113" t="s">
        <v>250</v>
      </c>
      <c r="BA208" s="107" t="s">
        <v>250</v>
      </c>
      <c r="BB208" s="107"/>
      <c r="BC208" s="113" t="s">
        <v>250</v>
      </c>
      <c r="BD208" s="107"/>
      <c r="BE208" s="107"/>
      <c r="BF208" s="114">
        <v>45608</v>
      </c>
    </row>
    <row r="209" spans="1:58" ht="25" customHeight="1" x14ac:dyDescent="0.35">
      <c r="A209" s="103" t="s">
        <v>1526</v>
      </c>
      <c r="B209" s="103"/>
      <c r="C209" s="103">
        <v>2700010365039</v>
      </c>
      <c r="D209" s="104" t="s">
        <v>1546</v>
      </c>
      <c r="E209" s="104" t="s">
        <v>1551</v>
      </c>
      <c r="F209" s="104" t="s">
        <v>472</v>
      </c>
      <c r="G209" s="104" t="s">
        <v>1548</v>
      </c>
      <c r="H209" s="105" t="s">
        <v>840</v>
      </c>
      <c r="I209" s="105" t="s">
        <v>1032</v>
      </c>
      <c r="J209" s="105" t="s">
        <v>1549</v>
      </c>
      <c r="K209" s="106" t="s">
        <v>142</v>
      </c>
      <c r="L209" s="107">
        <v>508846.16</v>
      </c>
      <c r="M209" s="107">
        <v>207957.33</v>
      </c>
      <c r="N209" s="105" t="s">
        <v>382</v>
      </c>
      <c r="O209" s="105" t="s">
        <v>382</v>
      </c>
      <c r="P209" s="153" t="s">
        <v>382</v>
      </c>
      <c r="Q209" s="107" t="s">
        <v>334</v>
      </c>
      <c r="R209" s="106" t="s">
        <v>283</v>
      </c>
      <c r="S209" s="108" t="s">
        <v>19</v>
      </c>
      <c r="T209" s="108" t="s">
        <v>64</v>
      </c>
      <c r="U209" s="106" t="s">
        <v>250</v>
      </c>
      <c r="V209" s="109">
        <v>0</v>
      </c>
      <c r="W209" s="110">
        <v>0</v>
      </c>
      <c r="X209" s="109">
        <f t="shared" si="6"/>
        <v>9.5000000000000001E-2</v>
      </c>
      <c r="Y209" s="108"/>
      <c r="Z209" s="108"/>
      <c r="AA209" s="106"/>
      <c r="AB209" s="97"/>
      <c r="AC209" s="110"/>
      <c r="AD209" s="109"/>
      <c r="AE209" s="108"/>
      <c r="AF209" s="108"/>
      <c r="AG209" s="106"/>
      <c r="AH209" s="109"/>
      <c r="AI209" s="110"/>
      <c r="AJ209" s="109"/>
      <c r="AK209" s="106" t="s">
        <v>250</v>
      </c>
      <c r="AL209" s="106" t="s">
        <v>43</v>
      </c>
      <c r="AM209" s="112"/>
      <c r="AN209" s="109"/>
      <c r="AO209" s="109"/>
      <c r="AP209" s="109"/>
      <c r="AQ209" s="109"/>
      <c r="AR209" s="111"/>
      <c r="AS209" s="112">
        <f t="shared" si="7"/>
        <v>9.5000000000000001E-2</v>
      </c>
      <c r="AT209" s="109">
        <f t="shared" si="2"/>
        <v>9.5000000000000001E-2</v>
      </c>
      <c r="AU209" s="109">
        <v>0.1</v>
      </c>
      <c r="AV209" s="109">
        <f t="shared" si="3"/>
        <v>0.42749999999999999</v>
      </c>
      <c r="AW209" s="109">
        <v>0.45</v>
      </c>
      <c r="AX209" s="111">
        <v>45604</v>
      </c>
      <c r="AY209" s="111"/>
      <c r="AZ209" s="113" t="s">
        <v>250</v>
      </c>
      <c r="BA209" s="107" t="s">
        <v>250</v>
      </c>
      <c r="BB209" s="107"/>
      <c r="BC209" s="113" t="s">
        <v>250</v>
      </c>
      <c r="BD209" s="107"/>
      <c r="BE209" s="107"/>
      <c r="BF209" s="114">
        <v>45608</v>
      </c>
    </row>
    <row r="210" spans="1:58" ht="25" customHeight="1" x14ac:dyDescent="0.35">
      <c r="A210" s="103" t="s">
        <v>1527</v>
      </c>
      <c r="B210" s="103"/>
      <c r="C210" s="103" t="s">
        <v>1447</v>
      </c>
      <c r="D210" s="104" t="s">
        <v>1552</v>
      </c>
      <c r="E210" s="104" t="s">
        <v>1553</v>
      </c>
      <c r="F210" s="104" t="s">
        <v>1554</v>
      </c>
      <c r="G210" s="104" t="s">
        <v>1555</v>
      </c>
      <c r="H210" s="105" t="s">
        <v>1556</v>
      </c>
      <c r="I210" s="105" t="s">
        <v>1557</v>
      </c>
      <c r="J210" s="105" t="s">
        <v>1558</v>
      </c>
      <c r="K210" s="106" t="s">
        <v>142</v>
      </c>
      <c r="L210" s="107">
        <v>341880.76</v>
      </c>
      <c r="M210" s="107">
        <v>384496.98</v>
      </c>
      <c r="N210" s="105" t="s">
        <v>484</v>
      </c>
      <c r="O210" s="105" t="s">
        <v>484</v>
      </c>
      <c r="P210" s="105" t="s">
        <v>484</v>
      </c>
      <c r="Q210" s="107" t="s">
        <v>334</v>
      </c>
      <c r="R210" s="106" t="s">
        <v>283</v>
      </c>
      <c r="S210" s="108" t="s">
        <v>19</v>
      </c>
      <c r="T210" s="108" t="s">
        <v>64</v>
      </c>
      <c r="U210" s="106" t="s">
        <v>250</v>
      </c>
      <c r="V210" s="109">
        <v>0</v>
      </c>
      <c r="W210" s="110">
        <v>0</v>
      </c>
      <c r="X210" s="109">
        <f t="shared" si="6"/>
        <v>0.28499999999999998</v>
      </c>
      <c r="Y210" s="108"/>
      <c r="Z210" s="108"/>
      <c r="AA210" s="106"/>
      <c r="AB210" s="97"/>
      <c r="AC210" s="110"/>
      <c r="AD210" s="109"/>
      <c r="AE210" s="108"/>
      <c r="AF210" s="108"/>
      <c r="AG210" s="106"/>
      <c r="AH210" s="109"/>
      <c r="AI210" s="110"/>
      <c r="AJ210" s="109"/>
      <c r="AK210" s="106" t="s">
        <v>250</v>
      </c>
      <c r="AL210" s="106" t="s">
        <v>43</v>
      </c>
      <c r="AM210" s="112"/>
      <c r="AN210" s="109"/>
      <c r="AO210" s="109"/>
      <c r="AP210" s="109"/>
      <c r="AQ210" s="109"/>
      <c r="AR210" s="111"/>
      <c r="AS210" s="112">
        <f t="shared" si="7"/>
        <v>0.28499999999999998</v>
      </c>
      <c r="AT210" s="109">
        <f t="shared" si="2"/>
        <v>0.28499999999999998</v>
      </c>
      <c r="AU210" s="109">
        <v>0.3</v>
      </c>
      <c r="AV210" s="109">
        <f t="shared" si="3"/>
        <v>1.4249999999999998</v>
      </c>
      <c r="AW210" s="109">
        <v>1.5</v>
      </c>
      <c r="AX210" s="111">
        <v>45583</v>
      </c>
      <c r="AY210" s="111"/>
      <c r="AZ210" s="113" t="s">
        <v>250</v>
      </c>
      <c r="BA210" s="107" t="s">
        <v>250</v>
      </c>
      <c r="BB210" s="107"/>
      <c r="BC210" s="113" t="s">
        <v>250</v>
      </c>
      <c r="BD210" s="107"/>
      <c r="BE210" s="107"/>
      <c r="BF210" s="114">
        <v>45608</v>
      </c>
    </row>
    <row r="211" spans="1:58" ht="25" customHeight="1" x14ac:dyDescent="0.35">
      <c r="A211" s="103" t="s">
        <v>1559</v>
      </c>
      <c r="B211" s="103"/>
      <c r="C211" s="103">
        <v>2700007686436</v>
      </c>
      <c r="D211" s="104" t="s">
        <v>1563</v>
      </c>
      <c r="E211" s="104" t="s">
        <v>1277</v>
      </c>
      <c r="F211" s="104">
        <v>2</v>
      </c>
      <c r="G211" s="104" t="s">
        <v>1560</v>
      </c>
      <c r="H211" s="105" t="s">
        <v>1561</v>
      </c>
      <c r="I211" s="105" t="s">
        <v>1398</v>
      </c>
      <c r="J211" s="105" t="s">
        <v>1562</v>
      </c>
      <c r="K211" s="106" t="s">
        <v>142</v>
      </c>
      <c r="L211" s="107">
        <v>564865.32999999996</v>
      </c>
      <c r="M211" s="107">
        <v>174365.81</v>
      </c>
      <c r="N211" s="105" t="s">
        <v>382</v>
      </c>
      <c r="O211" s="105" t="s">
        <v>382</v>
      </c>
      <c r="P211" s="105" t="s">
        <v>382</v>
      </c>
      <c r="Q211" s="107" t="s">
        <v>334</v>
      </c>
      <c r="R211" s="106" t="s">
        <v>283</v>
      </c>
      <c r="S211" s="108" t="s">
        <v>19</v>
      </c>
      <c r="T211" s="108" t="s">
        <v>64</v>
      </c>
      <c r="U211" s="106" t="s">
        <v>250</v>
      </c>
      <c r="V211" s="109">
        <v>0</v>
      </c>
      <c r="W211" s="110">
        <v>0</v>
      </c>
      <c r="X211" s="109">
        <f t="shared" si="6"/>
        <v>6.7924999999999985E-2</v>
      </c>
      <c r="Y211" s="108"/>
      <c r="Z211" s="108"/>
      <c r="AA211" s="106"/>
      <c r="AB211" s="97"/>
      <c r="AC211" s="110"/>
      <c r="AD211" s="109"/>
      <c r="AE211" s="108"/>
      <c r="AF211" s="108"/>
      <c r="AG211" s="106"/>
      <c r="AH211" s="109"/>
      <c r="AI211" s="110"/>
      <c r="AJ211" s="109"/>
      <c r="AK211" s="106" t="s">
        <v>250</v>
      </c>
      <c r="AL211" s="106" t="s">
        <v>43</v>
      </c>
      <c r="AM211" s="109"/>
      <c r="AN211" s="109"/>
      <c r="AO211" s="109"/>
      <c r="AP211" s="109"/>
      <c r="AQ211" s="109"/>
      <c r="AR211" s="111"/>
      <c r="AS211" s="112">
        <f t="shared" si="7"/>
        <v>6.7924999999999985E-2</v>
      </c>
      <c r="AT211" s="109">
        <f t="shared" si="2"/>
        <v>6.7924999999999985E-2</v>
      </c>
      <c r="AU211" s="109">
        <v>7.1499999999999994E-2</v>
      </c>
      <c r="AV211" s="109">
        <f t="shared" si="3"/>
        <v>0.17574999999999999</v>
      </c>
      <c r="AW211" s="109">
        <v>0.185</v>
      </c>
      <c r="AX211" s="111">
        <v>45638</v>
      </c>
      <c r="AY211" s="111"/>
      <c r="AZ211" s="113" t="s">
        <v>250</v>
      </c>
      <c r="BA211" s="107" t="s">
        <v>250</v>
      </c>
      <c r="BB211" s="107"/>
      <c r="BC211" s="113" t="s">
        <v>250</v>
      </c>
      <c r="BD211" s="107"/>
      <c r="BE211" s="107"/>
      <c r="BF211" s="114">
        <v>45638</v>
      </c>
    </row>
    <row r="212" spans="1:58" ht="25" customHeight="1" x14ac:dyDescent="0.35">
      <c r="A212" s="103" t="s">
        <v>1564</v>
      </c>
      <c r="B212" s="103"/>
      <c r="C212" s="103">
        <v>2700002885574</v>
      </c>
      <c r="D212" s="104" t="s">
        <v>1570</v>
      </c>
      <c r="E212" s="104" t="s">
        <v>1571</v>
      </c>
      <c r="F212" s="104" t="s">
        <v>1571</v>
      </c>
      <c r="G212" s="104" t="s">
        <v>1572</v>
      </c>
      <c r="H212" s="105" t="s">
        <v>653</v>
      </c>
      <c r="I212" s="105" t="s">
        <v>474</v>
      </c>
      <c r="J212" s="105" t="s">
        <v>1573</v>
      </c>
      <c r="K212" s="106" t="s">
        <v>142</v>
      </c>
      <c r="L212" s="107">
        <v>492161.69</v>
      </c>
      <c r="M212" s="107">
        <v>290889.65999999997</v>
      </c>
      <c r="N212" s="105" t="s">
        <v>903</v>
      </c>
      <c r="O212" s="105" t="s">
        <v>903</v>
      </c>
      <c r="P212" s="105" t="s">
        <v>903</v>
      </c>
      <c r="Q212" s="107" t="s">
        <v>334</v>
      </c>
      <c r="R212" s="106" t="s">
        <v>283</v>
      </c>
      <c r="S212" s="108" t="s">
        <v>19</v>
      </c>
      <c r="T212" s="108" t="s">
        <v>64</v>
      </c>
      <c r="U212" s="106" t="s">
        <v>250</v>
      </c>
      <c r="V212" s="109">
        <v>0</v>
      </c>
      <c r="W212" s="110">
        <v>0</v>
      </c>
      <c r="X212" s="109">
        <f t="shared" si="6"/>
        <v>4.7500000000000001E-2</v>
      </c>
      <c r="Y212" s="108"/>
      <c r="Z212" s="108"/>
      <c r="AA212" s="106"/>
      <c r="AB212" s="97"/>
      <c r="AC212" s="110"/>
      <c r="AD212" s="109"/>
      <c r="AE212" s="108"/>
      <c r="AF212" s="108"/>
      <c r="AG212" s="106"/>
      <c r="AH212" s="109"/>
      <c r="AI212" s="110"/>
      <c r="AJ212" s="109"/>
      <c r="AK212" s="106" t="s">
        <v>250</v>
      </c>
      <c r="AL212" s="106" t="s">
        <v>43</v>
      </c>
      <c r="AM212" s="109"/>
      <c r="AN212" s="109"/>
      <c r="AO212" s="109"/>
      <c r="AP212" s="109"/>
      <c r="AQ212" s="109"/>
      <c r="AR212" s="111"/>
      <c r="AS212" s="112">
        <f t="shared" si="7"/>
        <v>4.7500000000000001E-2</v>
      </c>
      <c r="AT212" s="109">
        <f t="shared" si="2"/>
        <v>4.7500000000000001E-2</v>
      </c>
      <c r="AU212" s="109">
        <v>0.05</v>
      </c>
      <c r="AV212" s="109">
        <f t="shared" si="3"/>
        <v>0.19</v>
      </c>
      <c r="AW212" s="109">
        <v>0.2</v>
      </c>
      <c r="AX212" s="111">
        <v>45644</v>
      </c>
      <c r="AY212" s="111"/>
      <c r="AZ212" s="113" t="s">
        <v>250</v>
      </c>
      <c r="BA212" s="107" t="s">
        <v>250</v>
      </c>
      <c r="BB212" s="107"/>
      <c r="BC212" s="113" t="s">
        <v>250</v>
      </c>
      <c r="BD212" s="107"/>
      <c r="BE212" s="107"/>
      <c r="BF212" s="114">
        <v>45671</v>
      </c>
    </row>
    <row r="213" spans="1:58" ht="25" customHeight="1" x14ac:dyDescent="0.35">
      <c r="A213" s="103" t="s">
        <v>1565</v>
      </c>
      <c r="B213" s="103"/>
      <c r="C213" s="103">
        <v>2700007601691</v>
      </c>
      <c r="D213" s="104" t="s">
        <v>1570</v>
      </c>
      <c r="E213" s="104" t="s">
        <v>1574</v>
      </c>
      <c r="F213" s="104" t="s">
        <v>1574</v>
      </c>
      <c r="G213" s="104" t="s">
        <v>510</v>
      </c>
      <c r="H213" s="105" t="s">
        <v>1575</v>
      </c>
      <c r="I213" s="105" t="s">
        <v>372</v>
      </c>
      <c r="J213" s="105" t="s">
        <v>1576</v>
      </c>
      <c r="K213" s="106" t="s">
        <v>142</v>
      </c>
      <c r="L213" s="107">
        <v>491638.5</v>
      </c>
      <c r="M213" s="107">
        <v>237786.63</v>
      </c>
      <c r="N213" s="105" t="s">
        <v>903</v>
      </c>
      <c r="O213" s="105" t="s">
        <v>903</v>
      </c>
      <c r="P213" s="105" t="s">
        <v>903</v>
      </c>
      <c r="Q213" s="107" t="s">
        <v>334</v>
      </c>
      <c r="R213" s="106" t="s">
        <v>283</v>
      </c>
      <c r="S213" s="108" t="s">
        <v>19</v>
      </c>
      <c r="T213" s="108" t="s">
        <v>64</v>
      </c>
      <c r="U213" s="106" t="s">
        <v>250</v>
      </c>
      <c r="V213" s="109">
        <v>0</v>
      </c>
      <c r="W213" s="110">
        <v>0</v>
      </c>
      <c r="X213" s="109">
        <f t="shared" si="6"/>
        <v>0.20899999999999999</v>
      </c>
      <c r="Y213" s="108"/>
      <c r="Z213" s="108"/>
      <c r="AA213" s="106"/>
      <c r="AB213" s="97"/>
      <c r="AC213" s="110"/>
      <c r="AD213" s="109"/>
      <c r="AE213" s="108"/>
      <c r="AF213" s="108"/>
      <c r="AG213" s="106"/>
      <c r="AH213" s="109"/>
      <c r="AI213" s="110"/>
      <c r="AJ213" s="109"/>
      <c r="AK213" s="106" t="s">
        <v>250</v>
      </c>
      <c r="AL213" s="106" t="s">
        <v>43</v>
      </c>
      <c r="AM213" s="109"/>
      <c r="AN213" s="109"/>
      <c r="AO213" s="109"/>
      <c r="AP213" s="109"/>
      <c r="AQ213" s="109"/>
      <c r="AR213" s="111"/>
      <c r="AS213" s="112">
        <f t="shared" si="7"/>
        <v>0.20899999999999999</v>
      </c>
      <c r="AT213" s="109">
        <f t="shared" si="2"/>
        <v>0.20899999999999999</v>
      </c>
      <c r="AU213" s="109">
        <v>0.22</v>
      </c>
      <c r="AV213" s="109">
        <f t="shared" si="3"/>
        <v>0.93194999999999995</v>
      </c>
      <c r="AW213" s="109">
        <v>0.98099999999999998</v>
      </c>
      <c r="AX213" s="111">
        <v>45644</v>
      </c>
      <c r="AY213" s="111"/>
      <c r="AZ213" s="113" t="s">
        <v>250</v>
      </c>
      <c r="BA213" s="107" t="s">
        <v>250</v>
      </c>
      <c r="BB213" s="107"/>
      <c r="BC213" s="113" t="s">
        <v>250</v>
      </c>
      <c r="BD213" s="107"/>
      <c r="BE213" s="107"/>
      <c r="BF213" s="114">
        <v>45671</v>
      </c>
    </row>
    <row r="214" spans="1:58" ht="25" customHeight="1" x14ac:dyDescent="0.35">
      <c r="A214" s="103" t="s">
        <v>1566</v>
      </c>
      <c r="B214" s="103"/>
      <c r="C214" s="103">
        <v>2700005260802</v>
      </c>
      <c r="D214" s="104" t="s">
        <v>1581</v>
      </c>
      <c r="E214" s="104" t="s">
        <v>1577</v>
      </c>
      <c r="F214" s="104" t="s">
        <v>1577</v>
      </c>
      <c r="G214" s="104" t="s">
        <v>1578</v>
      </c>
      <c r="H214" s="105" t="s">
        <v>1579</v>
      </c>
      <c r="I214" s="105" t="s">
        <v>1032</v>
      </c>
      <c r="J214" s="105" t="s">
        <v>1580</v>
      </c>
      <c r="K214" s="106" t="s">
        <v>142</v>
      </c>
      <c r="L214" s="107">
        <v>550040.31999999995</v>
      </c>
      <c r="M214" s="107">
        <v>220676.35</v>
      </c>
      <c r="N214" s="105" t="s">
        <v>382</v>
      </c>
      <c r="O214" s="105" t="s">
        <v>382</v>
      </c>
      <c r="P214" s="105" t="s">
        <v>382</v>
      </c>
      <c r="Q214" s="107" t="s">
        <v>334</v>
      </c>
      <c r="R214" s="106" t="s">
        <v>283</v>
      </c>
      <c r="S214" s="108" t="s">
        <v>19</v>
      </c>
      <c r="T214" s="108" t="s">
        <v>64</v>
      </c>
      <c r="U214" s="106" t="s">
        <v>250</v>
      </c>
      <c r="V214" s="109">
        <v>0</v>
      </c>
      <c r="W214" s="110">
        <v>0</v>
      </c>
      <c r="X214" s="109">
        <v>5.6999999999999995E-2</v>
      </c>
      <c r="Y214" s="108"/>
      <c r="Z214" s="108"/>
      <c r="AA214" s="106"/>
      <c r="AB214" s="97"/>
      <c r="AC214" s="110"/>
      <c r="AD214" s="109"/>
      <c r="AE214" s="108"/>
      <c r="AF214" s="108"/>
      <c r="AG214" s="106"/>
      <c r="AH214" s="109"/>
      <c r="AI214" s="110"/>
      <c r="AJ214" s="109"/>
      <c r="AK214" s="106" t="s">
        <v>250</v>
      </c>
      <c r="AL214" s="106" t="s">
        <v>256</v>
      </c>
      <c r="AM214" s="112">
        <f t="shared" ref="AM214:AM218" si="8">AO214*0.95</f>
        <v>5.6999999999999995E-2</v>
      </c>
      <c r="AN214" s="109">
        <f t="shared" ref="AN214:AN218" si="9">AO214*0.95</f>
        <v>5.6999999999999995E-2</v>
      </c>
      <c r="AO214" s="109">
        <v>0.06</v>
      </c>
      <c r="AP214" s="109">
        <f t="shared" ref="AP214:AP218" si="10">AQ214*0.95</f>
        <v>0.152</v>
      </c>
      <c r="AQ214" s="109">
        <v>0.16</v>
      </c>
      <c r="AR214" s="111">
        <v>45667</v>
      </c>
      <c r="AS214" s="112"/>
      <c r="AT214" s="109"/>
      <c r="AU214" s="109"/>
      <c r="AV214" s="109"/>
      <c r="AW214" s="109"/>
      <c r="AX214" s="111">
        <v>45644</v>
      </c>
      <c r="AY214" s="111"/>
      <c r="AZ214" s="113" t="s">
        <v>250</v>
      </c>
      <c r="BA214" s="107" t="s">
        <v>250</v>
      </c>
      <c r="BB214" s="107"/>
      <c r="BC214" s="113" t="s">
        <v>250</v>
      </c>
      <c r="BD214" s="107"/>
      <c r="BE214" s="107"/>
      <c r="BF214" s="114">
        <v>45671</v>
      </c>
    </row>
    <row r="215" spans="1:58" ht="25" customHeight="1" x14ac:dyDescent="0.35">
      <c r="A215" s="103" t="s">
        <v>1567</v>
      </c>
      <c r="B215" s="103"/>
      <c r="C215" s="103">
        <v>2700010086509</v>
      </c>
      <c r="D215" s="104" t="s">
        <v>1582</v>
      </c>
      <c r="E215" s="104" t="s">
        <v>1583</v>
      </c>
      <c r="F215" s="104" t="s">
        <v>1277</v>
      </c>
      <c r="G215" s="108" t="s">
        <v>1588</v>
      </c>
      <c r="H215" s="105" t="s">
        <v>1582</v>
      </c>
      <c r="I215" s="105" t="s">
        <v>901</v>
      </c>
      <c r="J215" s="105" t="s">
        <v>1584</v>
      </c>
      <c r="K215" s="106" t="s">
        <v>142</v>
      </c>
      <c r="L215" s="107">
        <v>405038.73</v>
      </c>
      <c r="M215" s="107">
        <v>287240.88</v>
      </c>
      <c r="N215" s="105" t="s">
        <v>903</v>
      </c>
      <c r="O215" s="105" t="s">
        <v>903</v>
      </c>
      <c r="P215" s="105" t="s">
        <v>903</v>
      </c>
      <c r="Q215" s="107" t="s">
        <v>334</v>
      </c>
      <c r="R215" s="106" t="s">
        <v>283</v>
      </c>
      <c r="S215" s="108" t="s">
        <v>19</v>
      </c>
      <c r="T215" s="108" t="s">
        <v>64</v>
      </c>
      <c r="U215" s="106" t="s">
        <v>250</v>
      </c>
      <c r="V215" s="109">
        <v>0</v>
      </c>
      <c r="W215" s="110">
        <v>0</v>
      </c>
      <c r="X215" s="109">
        <v>4.7500000000000001E-2</v>
      </c>
      <c r="Y215" s="108"/>
      <c r="Z215" s="108"/>
      <c r="AA215" s="106"/>
      <c r="AB215" s="97"/>
      <c r="AC215" s="110"/>
      <c r="AD215" s="109"/>
      <c r="AE215" s="108"/>
      <c r="AF215" s="108"/>
      <c r="AG215" s="106"/>
      <c r="AH215" s="109"/>
      <c r="AI215" s="110"/>
      <c r="AJ215" s="109"/>
      <c r="AK215" s="106" t="s">
        <v>250</v>
      </c>
      <c r="AL215" s="106" t="s">
        <v>256</v>
      </c>
      <c r="AM215" s="112">
        <f t="shared" si="8"/>
        <v>4.7500000000000001E-2</v>
      </c>
      <c r="AN215" s="109">
        <f t="shared" si="9"/>
        <v>4.7500000000000001E-2</v>
      </c>
      <c r="AO215" s="109">
        <v>0.05</v>
      </c>
      <c r="AP215" s="109">
        <f t="shared" si="10"/>
        <v>2.375E-2</v>
      </c>
      <c r="AQ215" s="109">
        <v>2.5000000000000001E-2</v>
      </c>
      <c r="AR215" s="111">
        <v>45644</v>
      </c>
      <c r="AS215" s="112"/>
      <c r="AT215" s="109"/>
      <c r="AU215" s="109"/>
      <c r="AV215" s="109"/>
      <c r="AW215" s="109"/>
      <c r="AX215" s="111">
        <v>45644</v>
      </c>
      <c r="AY215" s="111"/>
      <c r="AZ215" s="113" t="s">
        <v>250</v>
      </c>
      <c r="BA215" s="107" t="s">
        <v>250</v>
      </c>
      <c r="BB215" s="107"/>
      <c r="BC215" s="113" t="s">
        <v>250</v>
      </c>
      <c r="BD215" s="107"/>
      <c r="BE215" s="107"/>
      <c r="BF215" s="114">
        <v>45671</v>
      </c>
    </row>
    <row r="216" spans="1:58" ht="25" customHeight="1" x14ac:dyDescent="0.35">
      <c r="A216" s="103" t="s">
        <v>1568</v>
      </c>
      <c r="B216" s="103"/>
      <c r="C216" s="103" t="s">
        <v>1447</v>
      </c>
      <c r="D216" s="104" t="s">
        <v>1585</v>
      </c>
      <c r="E216" s="104" t="s">
        <v>1585</v>
      </c>
      <c r="F216" s="104" t="s">
        <v>1586</v>
      </c>
      <c r="G216" s="104" t="s">
        <v>1587</v>
      </c>
      <c r="H216" s="105" t="s">
        <v>1589</v>
      </c>
      <c r="I216" s="105" t="s">
        <v>1591</v>
      </c>
      <c r="J216" s="105" t="s">
        <v>1590</v>
      </c>
      <c r="K216" s="106" t="s">
        <v>142</v>
      </c>
      <c r="L216" s="107">
        <v>446928.07</v>
      </c>
      <c r="M216" s="107">
        <v>201426.29</v>
      </c>
      <c r="N216" s="105" t="s">
        <v>446</v>
      </c>
      <c r="O216" s="105" t="s">
        <v>446</v>
      </c>
      <c r="P216" s="105" t="s">
        <v>446</v>
      </c>
      <c r="Q216" s="107">
        <v>11</v>
      </c>
      <c r="R216" s="106" t="s">
        <v>283</v>
      </c>
      <c r="S216" s="108" t="s">
        <v>19</v>
      </c>
      <c r="T216" s="108" t="s">
        <v>64</v>
      </c>
      <c r="U216" s="106" t="s">
        <v>250</v>
      </c>
      <c r="V216" s="109">
        <v>0</v>
      </c>
      <c r="W216" s="110">
        <v>0</v>
      </c>
      <c r="X216" s="109">
        <v>8.5999999999999993E-2</v>
      </c>
      <c r="Y216" s="108"/>
      <c r="Z216" s="108"/>
      <c r="AA216" s="106"/>
      <c r="AB216" s="97"/>
      <c r="AC216" s="110"/>
      <c r="AD216" s="109"/>
      <c r="AE216" s="108"/>
      <c r="AF216" s="108"/>
      <c r="AG216" s="106"/>
      <c r="AH216" s="109"/>
      <c r="AI216" s="110"/>
      <c r="AJ216" s="109"/>
      <c r="AK216" s="106" t="s">
        <v>250</v>
      </c>
      <c r="AL216" s="106" t="s">
        <v>43</v>
      </c>
      <c r="AM216" s="112"/>
      <c r="AN216" s="109"/>
      <c r="AO216" s="109"/>
      <c r="AP216" s="109"/>
      <c r="AQ216" s="109"/>
      <c r="AR216" s="111"/>
      <c r="AS216" s="112">
        <f t="shared" si="7"/>
        <v>8.5499999999999993E-2</v>
      </c>
      <c r="AT216" s="109">
        <f t="shared" ref="AT216" si="11">AU216*0.95</f>
        <v>8.5499999999999993E-2</v>
      </c>
      <c r="AU216" s="109">
        <v>0.09</v>
      </c>
      <c r="AV216" s="109"/>
      <c r="AW216" s="109"/>
      <c r="AX216" s="111">
        <v>45664</v>
      </c>
      <c r="AY216" s="111"/>
      <c r="AZ216" s="113" t="s">
        <v>250</v>
      </c>
      <c r="BA216" s="107" t="s">
        <v>250</v>
      </c>
      <c r="BB216" s="107"/>
      <c r="BC216" s="113" t="s">
        <v>250</v>
      </c>
      <c r="BD216" s="107"/>
      <c r="BE216" s="107"/>
      <c r="BF216" s="114">
        <v>45671</v>
      </c>
    </row>
    <row r="217" spans="1:58" ht="25" customHeight="1" x14ac:dyDescent="0.35">
      <c r="A217" s="103" t="s">
        <v>1423</v>
      </c>
      <c r="B217" s="103"/>
      <c r="C217" s="103">
        <v>2700010230387</v>
      </c>
      <c r="D217" s="104" t="s">
        <v>1592</v>
      </c>
      <c r="E217" s="104" t="s">
        <v>1593</v>
      </c>
      <c r="F217" s="104" t="s">
        <v>1594</v>
      </c>
      <c r="G217" s="104" t="s">
        <v>1595</v>
      </c>
      <c r="H217" s="105" t="s">
        <v>1596</v>
      </c>
      <c r="I217" s="105" t="s">
        <v>1597</v>
      </c>
      <c r="J217" s="105" t="s">
        <v>1598</v>
      </c>
      <c r="K217" s="106" t="s">
        <v>142</v>
      </c>
      <c r="L217" s="107">
        <v>421840.13</v>
      </c>
      <c r="M217" s="107">
        <v>321932.09999999998</v>
      </c>
      <c r="N217" s="105" t="s">
        <v>903</v>
      </c>
      <c r="O217" s="105" t="s">
        <v>903</v>
      </c>
      <c r="P217" s="105" t="s">
        <v>903</v>
      </c>
      <c r="Q217" s="107" t="s">
        <v>334</v>
      </c>
      <c r="R217" s="106" t="s">
        <v>283</v>
      </c>
      <c r="S217" s="108" t="s">
        <v>19</v>
      </c>
      <c r="T217" s="108" t="s">
        <v>64</v>
      </c>
      <c r="U217" s="106" t="s">
        <v>250</v>
      </c>
      <c r="V217" s="109">
        <v>0</v>
      </c>
      <c r="W217" s="110">
        <v>0</v>
      </c>
      <c r="X217" s="109">
        <v>0.105</v>
      </c>
      <c r="Y217" s="108"/>
      <c r="Z217" s="108"/>
      <c r="AA217" s="106"/>
      <c r="AB217" s="97"/>
      <c r="AC217" s="110"/>
      <c r="AD217" s="109"/>
      <c r="AE217" s="108"/>
      <c r="AF217" s="108"/>
      <c r="AG217" s="106"/>
      <c r="AH217" s="109"/>
      <c r="AI217" s="110"/>
      <c r="AJ217" s="109"/>
      <c r="AK217" s="106" t="s">
        <v>250</v>
      </c>
      <c r="AL217" s="106" t="s">
        <v>256</v>
      </c>
      <c r="AM217" s="112">
        <f t="shared" si="8"/>
        <v>0.1045</v>
      </c>
      <c r="AN217" s="109">
        <f t="shared" si="9"/>
        <v>0.1045</v>
      </c>
      <c r="AO217" s="109">
        <v>0.11</v>
      </c>
      <c r="AP217" s="109">
        <f t="shared" si="10"/>
        <v>0.28499999999999998</v>
      </c>
      <c r="AQ217" s="109">
        <v>0.3</v>
      </c>
      <c r="AR217" s="111">
        <v>45646</v>
      </c>
      <c r="AS217" s="112"/>
      <c r="AT217" s="109"/>
      <c r="AU217" s="109"/>
      <c r="AV217" s="109"/>
      <c r="AW217" s="109"/>
      <c r="AX217" s="111">
        <v>45642</v>
      </c>
      <c r="AY217" s="111"/>
      <c r="AZ217" s="113" t="s">
        <v>250</v>
      </c>
      <c r="BA217" s="107" t="s">
        <v>250</v>
      </c>
      <c r="BB217" s="107"/>
      <c r="BC217" s="113" t="s">
        <v>250</v>
      </c>
      <c r="BD217" s="107"/>
      <c r="BE217" s="107"/>
      <c r="BF217" s="114">
        <v>45671</v>
      </c>
    </row>
    <row r="218" spans="1:58" ht="25" customHeight="1" x14ac:dyDescent="0.35">
      <c r="A218" s="103" t="s">
        <v>1569</v>
      </c>
      <c r="B218" s="103"/>
      <c r="C218" s="103">
        <v>2700009594975</v>
      </c>
      <c r="D218" s="104" t="s">
        <v>1599</v>
      </c>
      <c r="E218" s="104" t="s">
        <v>1600</v>
      </c>
      <c r="F218" s="104" t="s">
        <v>1600</v>
      </c>
      <c r="G218" s="104" t="s">
        <v>1601</v>
      </c>
      <c r="H218" s="105" t="s">
        <v>1602</v>
      </c>
      <c r="I218" s="105" t="s">
        <v>667</v>
      </c>
      <c r="J218" s="105" t="s">
        <v>1603</v>
      </c>
      <c r="K218" s="106" t="s">
        <v>142</v>
      </c>
      <c r="L218" s="107">
        <v>476055.21</v>
      </c>
      <c r="M218" s="107">
        <v>450003.8</v>
      </c>
      <c r="N218" s="105" t="s">
        <v>434</v>
      </c>
      <c r="O218" s="105" t="s">
        <v>434</v>
      </c>
      <c r="P218" s="105" t="s">
        <v>434</v>
      </c>
      <c r="Q218" s="107" t="s">
        <v>334</v>
      </c>
      <c r="R218" s="106" t="s">
        <v>283</v>
      </c>
      <c r="S218" s="108" t="s">
        <v>19</v>
      </c>
      <c r="T218" s="108" t="s">
        <v>64</v>
      </c>
      <c r="U218" s="106" t="s">
        <v>250</v>
      </c>
      <c r="V218" s="109">
        <v>0</v>
      </c>
      <c r="W218" s="110">
        <v>0</v>
      </c>
      <c r="X218" s="109">
        <v>0.105</v>
      </c>
      <c r="Y218" s="108"/>
      <c r="Z218" s="108"/>
      <c r="AA218" s="106"/>
      <c r="AB218" s="97"/>
      <c r="AC218" s="110"/>
      <c r="AD218" s="109"/>
      <c r="AE218" s="108"/>
      <c r="AF218" s="108"/>
      <c r="AG218" s="106"/>
      <c r="AH218" s="109"/>
      <c r="AI218" s="110"/>
      <c r="AJ218" s="109"/>
      <c r="AK218" s="106" t="s">
        <v>250</v>
      </c>
      <c r="AL218" s="106" t="s">
        <v>256</v>
      </c>
      <c r="AM218" s="112">
        <f t="shared" si="8"/>
        <v>0.1045</v>
      </c>
      <c r="AN218" s="109">
        <f t="shared" si="9"/>
        <v>0.1045</v>
      </c>
      <c r="AO218" s="109">
        <v>0.11</v>
      </c>
      <c r="AP218" s="109">
        <f t="shared" si="10"/>
        <v>0.42845</v>
      </c>
      <c r="AQ218" s="109">
        <v>0.45100000000000001</v>
      </c>
      <c r="AR218" s="111">
        <v>45666</v>
      </c>
      <c r="AS218" s="112"/>
      <c r="AT218" s="109"/>
      <c r="AU218" s="109"/>
      <c r="AV218" s="109"/>
      <c r="AW218" s="109"/>
      <c r="AX218" s="111">
        <v>45666</v>
      </c>
      <c r="AY218" s="111"/>
      <c r="AZ218" s="113" t="s">
        <v>250</v>
      </c>
      <c r="BA218" s="107" t="s">
        <v>250</v>
      </c>
      <c r="BB218" s="107"/>
      <c r="BC218" s="113" t="s">
        <v>250</v>
      </c>
      <c r="BD218" s="107"/>
      <c r="BE218" s="107"/>
      <c r="BF218" s="114">
        <v>45671</v>
      </c>
    </row>
    <row r="219" spans="1:58" ht="25" customHeight="1" x14ac:dyDescent="0.35">
      <c r="A219" s="103" t="s">
        <v>734</v>
      </c>
      <c r="B219" s="103"/>
      <c r="C219" s="103">
        <v>2700001585209</v>
      </c>
      <c r="D219" s="104" t="s">
        <v>1605</v>
      </c>
      <c r="E219" s="104" t="s">
        <v>1605</v>
      </c>
      <c r="F219" s="104" t="s">
        <v>1605</v>
      </c>
      <c r="G219" s="104" t="s">
        <v>1606</v>
      </c>
      <c r="H219" s="105" t="s">
        <v>738</v>
      </c>
      <c r="I219" s="105" t="s">
        <v>798</v>
      </c>
      <c r="J219" s="105" t="s">
        <v>1607</v>
      </c>
      <c r="K219" s="106" t="s">
        <v>142</v>
      </c>
      <c r="L219" s="107">
        <v>544252</v>
      </c>
      <c r="M219" s="107">
        <v>183840</v>
      </c>
      <c r="N219" s="105" t="s">
        <v>382</v>
      </c>
      <c r="O219" s="105" t="s">
        <v>382</v>
      </c>
      <c r="P219" s="105" t="s">
        <v>382</v>
      </c>
      <c r="Q219" s="107" t="s">
        <v>334</v>
      </c>
      <c r="R219" s="106" t="s">
        <v>283</v>
      </c>
      <c r="S219" s="108" t="s">
        <v>19</v>
      </c>
      <c r="T219" s="108" t="s">
        <v>64</v>
      </c>
      <c r="U219" s="106" t="s">
        <v>250</v>
      </c>
      <c r="V219" s="109">
        <v>0</v>
      </c>
      <c r="W219" s="110">
        <v>0</v>
      </c>
      <c r="X219" s="109">
        <v>6.6000000000000003E-2</v>
      </c>
      <c r="Y219" s="108"/>
      <c r="Z219" s="108"/>
      <c r="AA219" s="106"/>
      <c r="AB219" s="97"/>
      <c r="AC219" s="110"/>
      <c r="AD219" s="109"/>
      <c r="AE219" s="108"/>
      <c r="AF219" s="108"/>
      <c r="AG219" s="106"/>
      <c r="AH219" s="109"/>
      <c r="AI219" s="110"/>
      <c r="AJ219" s="109"/>
      <c r="AK219" s="106" t="s">
        <v>250</v>
      </c>
      <c r="AL219" s="106" t="s">
        <v>43</v>
      </c>
      <c r="AM219" s="109"/>
      <c r="AN219" s="109"/>
      <c r="AO219" s="109"/>
      <c r="AP219" s="109"/>
      <c r="AQ219" s="109"/>
      <c r="AR219" s="111"/>
      <c r="AS219" s="112">
        <v>6.6000000000000003E-2</v>
      </c>
      <c r="AT219" s="109">
        <v>6.6000000000000003E-2</v>
      </c>
      <c r="AU219" s="109">
        <v>6.9000000000000006E-2</v>
      </c>
      <c r="AV219" s="109">
        <v>0.66500000000000004</v>
      </c>
      <c r="AW219" s="109">
        <v>0.7</v>
      </c>
      <c r="AX219" s="111">
        <v>45667</v>
      </c>
      <c r="AY219" s="111"/>
      <c r="AZ219" s="113" t="s">
        <v>250</v>
      </c>
      <c r="BA219" s="107" t="s">
        <v>250</v>
      </c>
      <c r="BB219" s="107"/>
      <c r="BC219" s="113" t="s">
        <v>250</v>
      </c>
      <c r="BD219" s="107"/>
      <c r="BE219" s="107"/>
      <c r="BF219" s="114">
        <v>45700</v>
      </c>
    </row>
    <row r="220" spans="1:58" ht="25" customHeight="1" x14ac:dyDescent="0.35">
      <c r="A220" s="103" t="s">
        <v>1604</v>
      </c>
      <c r="B220" s="103">
        <v>2700003113716</v>
      </c>
      <c r="C220" s="103" t="s">
        <v>1447</v>
      </c>
      <c r="D220" s="104" t="s">
        <v>1608</v>
      </c>
      <c r="E220" s="104" t="s">
        <v>1609</v>
      </c>
      <c r="F220" s="104" t="s">
        <v>1609</v>
      </c>
      <c r="G220" s="104" t="s">
        <v>1610</v>
      </c>
      <c r="H220" s="105" t="s">
        <v>861</v>
      </c>
      <c r="I220" s="105" t="s">
        <v>997</v>
      </c>
      <c r="J220" s="105" t="s">
        <v>1611</v>
      </c>
      <c r="K220" s="106" t="s">
        <v>142</v>
      </c>
      <c r="L220" s="107">
        <v>433942</v>
      </c>
      <c r="M220" s="107">
        <v>279300</v>
      </c>
      <c r="N220" s="105" t="s">
        <v>903</v>
      </c>
      <c r="O220" s="105" t="s">
        <v>903</v>
      </c>
      <c r="P220" s="105" t="s">
        <v>903</v>
      </c>
      <c r="Q220" s="107" t="s">
        <v>334</v>
      </c>
      <c r="R220" s="106" t="s">
        <v>283</v>
      </c>
      <c r="S220" s="108" t="s">
        <v>19</v>
      </c>
      <c r="T220" s="108" t="s">
        <v>64</v>
      </c>
      <c r="U220" s="106" t="s">
        <v>250</v>
      </c>
      <c r="V220" s="109">
        <v>0</v>
      </c>
      <c r="W220" s="110">
        <v>0</v>
      </c>
      <c r="X220" s="109">
        <v>6.6000000000000003E-2</v>
      </c>
      <c r="Y220" s="108"/>
      <c r="Z220" s="108"/>
      <c r="AA220" s="106"/>
      <c r="AB220" s="97"/>
      <c r="AC220" s="110"/>
      <c r="AD220" s="109"/>
      <c r="AE220" s="108"/>
      <c r="AF220" s="108"/>
      <c r="AG220" s="106"/>
      <c r="AH220" s="109"/>
      <c r="AI220" s="110"/>
      <c r="AJ220" s="109"/>
      <c r="AK220" s="106" t="s">
        <v>250</v>
      </c>
      <c r="AL220" s="106" t="s">
        <v>43</v>
      </c>
      <c r="AM220" s="109"/>
      <c r="AN220" s="109"/>
      <c r="AO220" s="109"/>
      <c r="AP220" s="109"/>
      <c r="AQ220" s="109"/>
      <c r="AR220" s="111"/>
      <c r="AS220" s="112">
        <v>6.6000000000000003E-2</v>
      </c>
      <c r="AT220" s="109">
        <v>6.6000000000000003E-2</v>
      </c>
      <c r="AU220" s="109">
        <v>6.9000000000000006E-2</v>
      </c>
      <c r="AV220" s="109">
        <v>0.66500000000000004</v>
      </c>
      <c r="AW220" s="109">
        <v>0.7</v>
      </c>
      <c r="AX220" s="111">
        <v>45694</v>
      </c>
      <c r="AY220" s="111"/>
      <c r="AZ220" s="113" t="s">
        <v>250</v>
      </c>
      <c r="BA220" s="107" t="s">
        <v>250</v>
      </c>
      <c r="BB220" s="107"/>
      <c r="BC220" s="113" t="s">
        <v>250</v>
      </c>
      <c r="BD220" s="107"/>
      <c r="BE220" s="107"/>
      <c r="BF220" s="114">
        <v>45700</v>
      </c>
    </row>
    <row r="221" spans="1:58" ht="25" customHeight="1" x14ac:dyDescent="0.35">
      <c r="A221" s="103" t="s">
        <v>1612</v>
      </c>
      <c r="B221" s="103"/>
      <c r="C221" s="103">
        <v>2700002441730</v>
      </c>
      <c r="D221" s="104" t="s">
        <v>1613</v>
      </c>
      <c r="E221" s="104" t="s">
        <v>1613</v>
      </c>
      <c r="F221" s="104" t="s">
        <v>1613</v>
      </c>
      <c r="G221" s="104" t="s">
        <v>1614</v>
      </c>
      <c r="H221" s="105" t="s">
        <v>1615</v>
      </c>
      <c r="I221" s="105" t="s">
        <v>1616</v>
      </c>
      <c r="J221" s="105" t="s">
        <v>1617</v>
      </c>
      <c r="K221" s="106" t="s">
        <v>142</v>
      </c>
      <c r="L221" s="107">
        <v>463028</v>
      </c>
      <c r="M221" s="107">
        <v>392184</v>
      </c>
      <c r="N221" s="105" t="s">
        <v>434</v>
      </c>
      <c r="O221" s="105" t="s">
        <v>434</v>
      </c>
      <c r="P221" s="105" t="s">
        <v>434</v>
      </c>
      <c r="Q221" s="107">
        <v>11</v>
      </c>
      <c r="R221" s="106" t="s">
        <v>283</v>
      </c>
      <c r="S221" s="108" t="s">
        <v>19</v>
      </c>
      <c r="T221" s="108" t="s">
        <v>64</v>
      </c>
      <c r="U221" s="106" t="s">
        <v>250</v>
      </c>
      <c r="V221" s="109">
        <v>2.7E-2</v>
      </c>
      <c r="W221" s="110">
        <v>0.3</v>
      </c>
      <c r="X221" s="109">
        <v>0.09</v>
      </c>
      <c r="Y221" s="108"/>
      <c r="Z221" s="108"/>
      <c r="AA221" s="106"/>
      <c r="AB221" s="97"/>
      <c r="AC221" s="110"/>
      <c r="AD221" s="109"/>
      <c r="AE221" s="108"/>
      <c r="AF221" s="108"/>
      <c r="AG221" s="106"/>
      <c r="AH221" s="109"/>
      <c r="AI221" s="110"/>
      <c r="AJ221" s="109"/>
      <c r="AK221" s="106" t="s">
        <v>250</v>
      </c>
      <c r="AL221" s="106" t="s">
        <v>43</v>
      </c>
      <c r="AM221" s="109"/>
      <c r="AN221" s="109"/>
      <c r="AO221" s="109"/>
      <c r="AP221" s="109"/>
      <c r="AQ221" s="109"/>
      <c r="AR221" s="111"/>
      <c r="AS221" s="112">
        <v>0.09</v>
      </c>
      <c r="AT221" s="109">
        <v>0.09</v>
      </c>
      <c r="AU221" s="109">
        <v>9.5000000000000001E-2</v>
      </c>
      <c r="AV221" s="109">
        <v>0.09</v>
      </c>
      <c r="AW221" s="109">
        <v>9.5000000000000001E-2</v>
      </c>
      <c r="AX221" s="111">
        <v>45687</v>
      </c>
      <c r="AY221" s="111"/>
      <c r="AZ221" s="113" t="s">
        <v>250</v>
      </c>
      <c r="BA221" s="107" t="s">
        <v>250</v>
      </c>
      <c r="BB221" s="107"/>
      <c r="BC221" s="113" t="s">
        <v>250</v>
      </c>
      <c r="BD221" s="107"/>
      <c r="BE221" s="107"/>
      <c r="BF221" s="114">
        <v>45700</v>
      </c>
    </row>
    <row r="222" spans="1:58" ht="25" customHeight="1" x14ac:dyDescent="0.35">
      <c r="A222" s="103" t="s">
        <v>1618</v>
      </c>
      <c r="B222" s="103"/>
      <c r="C222" s="103">
        <v>2700009332911</v>
      </c>
      <c r="D222" s="104" t="s">
        <v>336</v>
      </c>
      <c r="E222" s="104" t="s">
        <v>336</v>
      </c>
      <c r="F222" s="104" t="s">
        <v>336</v>
      </c>
      <c r="G222" s="104" t="s">
        <v>1623</v>
      </c>
      <c r="H222" s="105" t="s">
        <v>828</v>
      </c>
      <c r="I222" s="105" t="s">
        <v>829</v>
      </c>
      <c r="J222" s="105" t="s">
        <v>1627</v>
      </c>
      <c r="K222" s="106" t="s">
        <v>142</v>
      </c>
      <c r="L222" s="107">
        <v>301336</v>
      </c>
      <c r="M222" s="107">
        <v>95571</v>
      </c>
      <c r="N222" s="105" t="s">
        <v>903</v>
      </c>
      <c r="O222" s="105" t="s">
        <v>903</v>
      </c>
      <c r="P222" s="105" t="s">
        <v>903</v>
      </c>
      <c r="Q222" s="107">
        <v>11</v>
      </c>
      <c r="R222" s="106" t="s">
        <v>283</v>
      </c>
      <c r="S222" s="108" t="s">
        <v>19</v>
      </c>
      <c r="T222" s="108" t="s">
        <v>64</v>
      </c>
      <c r="U222" s="106" t="s">
        <v>250</v>
      </c>
      <c r="V222" s="109">
        <v>0</v>
      </c>
      <c r="W222" s="110">
        <v>0</v>
      </c>
      <c r="X222" s="109">
        <v>0.2</v>
      </c>
      <c r="Y222" s="108"/>
      <c r="Z222" s="108"/>
      <c r="AA222" s="106"/>
      <c r="AB222" s="97"/>
      <c r="AC222" s="110"/>
      <c r="AD222" s="109"/>
      <c r="AE222" s="108"/>
      <c r="AF222" s="108"/>
      <c r="AG222" s="106"/>
      <c r="AH222" s="109"/>
      <c r="AI222" s="110"/>
      <c r="AJ222" s="109"/>
      <c r="AK222" s="106" t="s">
        <v>250</v>
      </c>
      <c r="AL222" s="106" t="s">
        <v>256</v>
      </c>
      <c r="AM222" s="109">
        <v>0.2</v>
      </c>
      <c r="AN222" s="109">
        <v>0.2</v>
      </c>
      <c r="AO222" s="109">
        <v>0.21099999999999999</v>
      </c>
      <c r="AP222" s="109">
        <v>0.54400000000000004</v>
      </c>
      <c r="AQ222" s="109">
        <v>0.57299999999999995</v>
      </c>
      <c r="AR222" s="111">
        <v>45644</v>
      </c>
      <c r="AS222" s="112"/>
      <c r="AT222" s="109"/>
      <c r="AU222" s="109"/>
      <c r="AV222" s="109"/>
      <c r="AW222" s="109"/>
      <c r="AX222" s="111"/>
      <c r="AY222" s="111"/>
      <c r="AZ222" s="113" t="s">
        <v>250</v>
      </c>
      <c r="BA222" s="107" t="s">
        <v>250</v>
      </c>
      <c r="BB222" s="107"/>
      <c r="BC222" s="113" t="s">
        <v>250</v>
      </c>
      <c r="BD222" s="107"/>
      <c r="BE222" s="107"/>
      <c r="BF222" s="114">
        <v>45723</v>
      </c>
    </row>
    <row r="223" spans="1:58" ht="25" customHeight="1" x14ac:dyDescent="0.35">
      <c r="A223" s="103" t="s">
        <v>1619</v>
      </c>
      <c r="B223" s="103"/>
      <c r="C223" s="103">
        <v>2700002828274</v>
      </c>
      <c r="D223" s="104" t="s">
        <v>1621</v>
      </c>
      <c r="E223" s="104" t="s">
        <v>1621</v>
      </c>
      <c r="F223" s="104" t="s">
        <v>1621</v>
      </c>
      <c r="G223" s="104" t="s">
        <v>1624</v>
      </c>
      <c r="H223" s="105" t="s">
        <v>372</v>
      </c>
      <c r="I223" s="105" t="s">
        <v>373</v>
      </c>
      <c r="J223" s="105" t="s">
        <v>1628</v>
      </c>
      <c r="K223" s="106" t="s">
        <v>142</v>
      </c>
      <c r="L223" s="107">
        <v>480135</v>
      </c>
      <c r="M223" s="107">
        <v>238864</v>
      </c>
      <c r="N223" s="105" t="s">
        <v>903</v>
      </c>
      <c r="O223" s="105" t="s">
        <v>903</v>
      </c>
      <c r="P223" s="105" t="s">
        <v>903</v>
      </c>
      <c r="Q223" s="107">
        <v>11</v>
      </c>
      <c r="R223" s="106" t="s">
        <v>283</v>
      </c>
      <c r="S223" s="108" t="s">
        <v>19</v>
      </c>
      <c r="T223" s="108" t="s">
        <v>64</v>
      </c>
      <c r="U223" s="106" t="s">
        <v>250</v>
      </c>
      <c r="V223" s="109">
        <v>0</v>
      </c>
      <c r="W223" s="110">
        <v>0</v>
      </c>
      <c r="X223" s="109">
        <v>0.06</v>
      </c>
      <c r="Y223" s="108"/>
      <c r="Z223" s="108"/>
      <c r="AA223" s="106"/>
      <c r="AB223" s="97"/>
      <c r="AC223" s="110"/>
      <c r="AD223" s="109"/>
      <c r="AE223" s="108"/>
      <c r="AF223" s="108"/>
      <c r="AG223" s="106"/>
      <c r="AH223" s="109"/>
      <c r="AI223" s="110"/>
      <c r="AJ223" s="109"/>
      <c r="AK223" s="106" t="s">
        <v>250</v>
      </c>
      <c r="AL223" s="106" t="s">
        <v>43</v>
      </c>
      <c r="AM223" s="109"/>
      <c r="AN223" s="109"/>
      <c r="AO223" s="109"/>
      <c r="AP223" s="109"/>
      <c r="AQ223" s="109"/>
      <c r="AR223" s="111"/>
      <c r="AS223" s="112">
        <v>0.06</v>
      </c>
      <c r="AT223" s="112">
        <v>0.06</v>
      </c>
      <c r="AU223" s="109">
        <v>6.3E-2</v>
      </c>
      <c r="AV223" s="109">
        <v>0.3</v>
      </c>
      <c r="AW223" s="109">
        <v>0.316</v>
      </c>
      <c r="AX223" s="111">
        <v>45692</v>
      </c>
      <c r="AY223" s="111"/>
      <c r="AZ223" s="113" t="s">
        <v>250</v>
      </c>
      <c r="BA223" s="107" t="s">
        <v>250</v>
      </c>
      <c r="BB223" s="107"/>
      <c r="BC223" s="113" t="s">
        <v>250</v>
      </c>
      <c r="BD223" s="107"/>
      <c r="BE223" s="107"/>
      <c r="BF223" s="114">
        <v>45723</v>
      </c>
    </row>
    <row r="224" spans="1:58" ht="25" customHeight="1" x14ac:dyDescent="0.35">
      <c r="A224" s="103" t="s">
        <v>1620</v>
      </c>
      <c r="B224" s="103"/>
      <c r="C224" s="103">
        <v>2700005823074</v>
      </c>
      <c r="D224" s="104" t="s">
        <v>1622</v>
      </c>
      <c r="E224" s="104" t="s">
        <v>1622</v>
      </c>
      <c r="F224" s="104" t="s">
        <v>1622</v>
      </c>
      <c r="G224" s="104" t="s">
        <v>1625</v>
      </c>
      <c r="H224" s="105" t="s">
        <v>1626</v>
      </c>
      <c r="I224" s="105" t="s">
        <v>1630</v>
      </c>
      <c r="J224" s="105" t="s">
        <v>1629</v>
      </c>
      <c r="K224" s="106" t="s">
        <v>142</v>
      </c>
      <c r="L224" s="107">
        <v>442695</v>
      </c>
      <c r="M224" s="107">
        <v>393623</v>
      </c>
      <c r="N224" s="105" t="s">
        <v>434</v>
      </c>
      <c r="O224" s="105" t="s">
        <v>434</v>
      </c>
      <c r="P224" s="105" t="s">
        <v>434</v>
      </c>
      <c r="Q224" s="107">
        <v>11</v>
      </c>
      <c r="R224" s="106" t="s">
        <v>283</v>
      </c>
      <c r="S224" s="108" t="s">
        <v>19</v>
      </c>
      <c r="T224" s="108" t="s">
        <v>64</v>
      </c>
      <c r="U224" s="106" t="s">
        <v>250</v>
      </c>
      <c r="V224" s="109">
        <v>0</v>
      </c>
      <c r="W224" s="110">
        <v>0</v>
      </c>
      <c r="X224" s="109">
        <v>9.8000000000000004E-2</v>
      </c>
      <c r="Y224" s="108"/>
      <c r="Z224" s="108"/>
      <c r="AA224" s="106"/>
      <c r="AB224" s="97"/>
      <c r="AC224" s="110"/>
      <c r="AD224" s="109"/>
      <c r="AE224" s="108"/>
      <c r="AF224" s="108"/>
      <c r="AG224" s="106"/>
      <c r="AH224" s="109"/>
      <c r="AI224" s="110"/>
      <c r="AJ224" s="109"/>
      <c r="AK224" s="106" t="s">
        <v>250</v>
      </c>
      <c r="AL224" s="106" t="s">
        <v>43</v>
      </c>
      <c r="AM224" s="109"/>
      <c r="AN224" s="109"/>
      <c r="AO224" s="109"/>
      <c r="AP224" s="109"/>
      <c r="AQ224" s="109"/>
      <c r="AR224" s="111"/>
      <c r="AS224" s="112">
        <v>9.8000000000000004E-2</v>
      </c>
      <c r="AT224" s="112">
        <v>9.8000000000000004E-2</v>
      </c>
      <c r="AU224" s="109">
        <v>0.10299999999999999</v>
      </c>
      <c r="AV224" s="109">
        <v>0.2</v>
      </c>
      <c r="AW224" s="109">
        <v>0.21099999999999999</v>
      </c>
      <c r="AX224" s="111">
        <v>45701</v>
      </c>
      <c r="AY224" s="111"/>
      <c r="AZ224" s="113" t="s">
        <v>250</v>
      </c>
      <c r="BA224" s="107" t="s">
        <v>250</v>
      </c>
      <c r="BB224" s="107"/>
      <c r="BC224" s="113" t="s">
        <v>250</v>
      </c>
      <c r="BD224" s="107"/>
      <c r="BE224" s="107"/>
      <c r="BF224" s="114">
        <v>45723</v>
      </c>
    </row>
    <row r="225" spans="1:58" ht="25" customHeight="1" x14ac:dyDescent="0.35">
      <c r="A225" s="103" t="s">
        <v>1631</v>
      </c>
      <c r="B225" s="103"/>
      <c r="C225" s="103">
        <v>2700010389146</v>
      </c>
      <c r="D225" s="104" t="s">
        <v>1634</v>
      </c>
      <c r="E225" s="104" t="s">
        <v>1635</v>
      </c>
      <c r="F225" s="104" t="s">
        <v>1635</v>
      </c>
      <c r="G225" s="104"/>
      <c r="H225" s="105" t="s">
        <v>1636</v>
      </c>
      <c r="I225" s="105" t="s">
        <v>1157</v>
      </c>
      <c r="J225" s="105" t="s">
        <v>1637</v>
      </c>
      <c r="K225" s="106" t="s">
        <v>142</v>
      </c>
      <c r="L225" s="107">
        <v>354191</v>
      </c>
      <c r="M225" s="107">
        <v>426996</v>
      </c>
      <c r="N225" s="105" t="s">
        <v>1022</v>
      </c>
      <c r="O225" s="105" t="s">
        <v>1022</v>
      </c>
      <c r="P225" s="105" t="s">
        <v>1022</v>
      </c>
      <c r="Q225" s="107">
        <v>11</v>
      </c>
      <c r="R225" s="106" t="s">
        <v>283</v>
      </c>
      <c r="S225" s="108" t="s">
        <v>19</v>
      </c>
      <c r="T225" s="108" t="s">
        <v>64</v>
      </c>
      <c r="U225" s="106" t="s">
        <v>250</v>
      </c>
      <c r="V225" s="109">
        <v>0</v>
      </c>
      <c r="W225" s="110">
        <v>0</v>
      </c>
      <c r="X225" s="109">
        <v>0</v>
      </c>
      <c r="Y225" s="108"/>
      <c r="Z225" s="108"/>
      <c r="AA225" s="106"/>
      <c r="AB225" s="97"/>
      <c r="AC225" s="110"/>
      <c r="AD225" s="109"/>
      <c r="AE225" s="108"/>
      <c r="AF225" s="108"/>
      <c r="AG225" s="106"/>
      <c r="AH225" s="109"/>
      <c r="AI225" s="110"/>
      <c r="AJ225" s="109"/>
      <c r="AK225" s="106" t="s">
        <v>250</v>
      </c>
      <c r="AL225" s="106" t="s">
        <v>43</v>
      </c>
      <c r="AM225" s="109"/>
      <c r="AN225" s="109"/>
      <c r="AO225" s="109"/>
      <c r="AP225" s="109"/>
      <c r="AQ225" s="109"/>
      <c r="AR225" s="111"/>
      <c r="AS225" s="112">
        <v>0.17499999999999999</v>
      </c>
      <c r="AT225" s="112">
        <v>0.17499999999999999</v>
      </c>
      <c r="AU225" s="109">
        <v>0.184</v>
      </c>
      <c r="AV225" s="109">
        <v>0.41</v>
      </c>
      <c r="AW225" s="109">
        <v>0.432</v>
      </c>
      <c r="AX225" s="111">
        <v>45727</v>
      </c>
      <c r="AY225" s="111"/>
      <c r="AZ225" s="113" t="s">
        <v>250</v>
      </c>
      <c r="BA225" s="107" t="s">
        <v>250</v>
      </c>
      <c r="BB225" s="107"/>
      <c r="BC225" s="113" t="s">
        <v>250</v>
      </c>
      <c r="BD225" s="107"/>
      <c r="BE225" s="107"/>
      <c r="BF225" s="114">
        <v>45755</v>
      </c>
    </row>
    <row r="226" spans="1:58" ht="25" customHeight="1" x14ac:dyDescent="0.35">
      <c r="A226" s="103" t="s">
        <v>1633</v>
      </c>
      <c r="B226" s="103"/>
      <c r="C226" s="103">
        <v>2700000088475</v>
      </c>
      <c r="D226" s="104" t="s">
        <v>1277</v>
      </c>
      <c r="E226" s="104" t="s">
        <v>1638</v>
      </c>
      <c r="F226" s="104" t="s">
        <v>1638</v>
      </c>
      <c r="G226" s="104" t="s">
        <v>1639</v>
      </c>
      <c r="H226" s="105" t="s">
        <v>1641</v>
      </c>
      <c r="I226" s="105" t="s">
        <v>997</v>
      </c>
      <c r="J226" s="105" t="s">
        <v>1640</v>
      </c>
      <c r="K226" s="106" t="s">
        <v>142</v>
      </c>
      <c r="L226" s="107">
        <v>397310</v>
      </c>
      <c r="M226" s="107">
        <v>299924</v>
      </c>
      <c r="N226" s="105" t="s">
        <v>903</v>
      </c>
      <c r="O226" s="105" t="s">
        <v>903</v>
      </c>
      <c r="P226" s="105" t="s">
        <v>903</v>
      </c>
      <c r="Q226" s="107" t="s">
        <v>334</v>
      </c>
      <c r="R226" s="106" t="s">
        <v>283</v>
      </c>
      <c r="S226" s="108" t="s">
        <v>19</v>
      </c>
      <c r="T226" s="108" t="s">
        <v>64</v>
      </c>
      <c r="U226" s="106" t="s">
        <v>250</v>
      </c>
      <c r="V226" s="109">
        <v>0</v>
      </c>
      <c r="W226" s="110">
        <v>0</v>
      </c>
      <c r="X226" s="109">
        <v>0</v>
      </c>
      <c r="Y226" s="108"/>
      <c r="Z226" s="108"/>
      <c r="AA226" s="106"/>
      <c r="AB226" s="97"/>
      <c r="AC226" s="110"/>
      <c r="AD226" s="109"/>
      <c r="AE226" s="108"/>
      <c r="AF226" s="108"/>
      <c r="AG226" s="106"/>
      <c r="AH226" s="109"/>
      <c r="AI226" s="110"/>
      <c r="AJ226" s="109"/>
      <c r="AK226" s="106" t="s">
        <v>250</v>
      </c>
      <c r="AL226" s="106" t="s">
        <v>43</v>
      </c>
      <c r="AM226" s="109"/>
      <c r="AN226" s="109"/>
      <c r="AO226" s="109"/>
      <c r="AP226" s="109"/>
      <c r="AQ226" s="109"/>
      <c r="AR226" s="111"/>
      <c r="AS226" s="112">
        <v>6.6600000000000006E-2</v>
      </c>
      <c r="AT226" s="112">
        <v>6.6600000000000006E-2</v>
      </c>
      <c r="AU226" s="109">
        <v>7.0999999999999994E-2</v>
      </c>
      <c r="AV226" s="109">
        <v>0.25600000000000001</v>
      </c>
      <c r="AW226" s="109">
        <v>0.26900000000000002</v>
      </c>
      <c r="AX226" s="111">
        <v>45748</v>
      </c>
      <c r="AY226" s="111"/>
      <c r="AZ226" s="113" t="s">
        <v>250</v>
      </c>
      <c r="BA226" s="107" t="s">
        <v>250</v>
      </c>
      <c r="BB226" s="107"/>
      <c r="BC226" s="113" t="s">
        <v>250</v>
      </c>
      <c r="BD226" s="107"/>
      <c r="BE226" s="107"/>
      <c r="BF226" s="114">
        <v>45755</v>
      </c>
    </row>
    <row r="227" spans="1:58" ht="25" customHeight="1" x14ac:dyDescent="0.35">
      <c r="A227" s="103" t="s">
        <v>1632</v>
      </c>
      <c r="B227" s="103"/>
      <c r="C227" s="103" t="s">
        <v>1447</v>
      </c>
      <c r="D227" s="104" t="s">
        <v>1642</v>
      </c>
      <c r="E227" s="104" t="s">
        <v>1642</v>
      </c>
      <c r="F227" s="104" t="s">
        <v>1642</v>
      </c>
      <c r="G227" s="104" t="s">
        <v>1643</v>
      </c>
      <c r="H227" s="105" t="s">
        <v>279</v>
      </c>
      <c r="I227" s="105" t="s">
        <v>280</v>
      </c>
      <c r="J227" s="105" t="s">
        <v>1644</v>
      </c>
      <c r="K227" s="106" t="s">
        <v>142</v>
      </c>
      <c r="L227" s="107">
        <v>471510</v>
      </c>
      <c r="M227" s="107">
        <v>169262</v>
      </c>
      <c r="N227" s="105" t="s">
        <v>446</v>
      </c>
      <c r="O227" s="105" t="s">
        <v>446</v>
      </c>
      <c r="P227" s="105" t="s">
        <v>446</v>
      </c>
      <c r="Q227" s="107">
        <v>11</v>
      </c>
      <c r="R227" s="106" t="s">
        <v>283</v>
      </c>
      <c r="S227" s="108" t="s">
        <v>19</v>
      </c>
      <c r="T227" s="108" t="s">
        <v>64</v>
      </c>
      <c r="U227" s="106" t="s">
        <v>250</v>
      </c>
      <c r="V227" s="109">
        <v>0</v>
      </c>
      <c r="W227" s="110">
        <v>0</v>
      </c>
      <c r="X227" s="109">
        <v>0</v>
      </c>
      <c r="Y227" s="108"/>
      <c r="Z227" s="108"/>
      <c r="AA227" s="106"/>
      <c r="AB227" s="97"/>
      <c r="AC227" s="110"/>
      <c r="AD227" s="109"/>
      <c r="AE227" s="108"/>
      <c r="AF227" s="108"/>
      <c r="AG227" s="106"/>
      <c r="AH227" s="109"/>
      <c r="AI227" s="110"/>
      <c r="AJ227" s="109"/>
      <c r="AK227" s="106" t="s">
        <v>250</v>
      </c>
      <c r="AL227" s="106" t="s">
        <v>43</v>
      </c>
      <c r="AM227" s="109"/>
      <c r="AN227" s="109"/>
      <c r="AO227" s="109"/>
      <c r="AP227" s="109"/>
      <c r="AQ227" s="109"/>
      <c r="AR227" s="111"/>
      <c r="AS227" s="112">
        <v>0.05</v>
      </c>
      <c r="AT227" s="112">
        <v>0.05</v>
      </c>
      <c r="AU227" s="109">
        <v>5.2999999999999999E-2</v>
      </c>
      <c r="AV227" s="109">
        <v>2.06</v>
      </c>
      <c r="AW227" s="109">
        <v>2.1680000000000001</v>
      </c>
      <c r="AX227" s="111">
        <v>45728</v>
      </c>
      <c r="AY227" s="111"/>
      <c r="AZ227" s="113" t="s">
        <v>250</v>
      </c>
      <c r="BA227" s="107" t="s">
        <v>250</v>
      </c>
      <c r="BB227" s="107"/>
      <c r="BC227" s="113" t="s">
        <v>250</v>
      </c>
      <c r="BD227" s="107"/>
      <c r="BE227" s="107"/>
      <c r="BF227" s="114">
        <v>45755</v>
      </c>
    </row>
    <row r="228" spans="1:58" ht="25" customHeight="1" x14ac:dyDescent="0.35">
      <c r="A228" s="103" t="s">
        <v>1645</v>
      </c>
      <c r="B228" s="103"/>
      <c r="C228" s="103" t="s">
        <v>1447</v>
      </c>
      <c r="D228" s="104" t="s">
        <v>1649</v>
      </c>
      <c r="E228" s="104" t="s">
        <v>1649</v>
      </c>
      <c r="F228" s="104" t="s">
        <v>1646</v>
      </c>
      <c r="G228" s="104"/>
      <c r="H228" s="105" t="s">
        <v>1647</v>
      </c>
      <c r="I228" s="105" t="s">
        <v>798</v>
      </c>
      <c r="J228" s="105" t="s">
        <v>1648</v>
      </c>
      <c r="K228" s="106" t="s">
        <v>142</v>
      </c>
      <c r="L228" s="107">
        <v>548492</v>
      </c>
      <c r="M228" s="107">
        <v>182209</v>
      </c>
      <c r="N228" s="105" t="s">
        <v>382</v>
      </c>
      <c r="O228" s="105" t="s">
        <v>382</v>
      </c>
      <c r="P228" s="105" t="s">
        <v>382</v>
      </c>
      <c r="Q228" s="107">
        <v>11</v>
      </c>
      <c r="R228" s="106" t="s">
        <v>283</v>
      </c>
      <c r="S228" s="108" t="s">
        <v>19</v>
      </c>
      <c r="T228" s="108" t="s">
        <v>64</v>
      </c>
      <c r="U228" s="106" t="s">
        <v>250</v>
      </c>
      <c r="V228" s="109">
        <v>0</v>
      </c>
      <c r="W228" s="110">
        <v>0</v>
      </c>
      <c r="X228" s="109">
        <v>0</v>
      </c>
      <c r="Y228" s="108"/>
      <c r="Z228" s="108"/>
      <c r="AA228" s="106"/>
      <c r="AB228" s="97"/>
      <c r="AC228" s="110"/>
      <c r="AD228" s="109"/>
      <c r="AE228" s="108"/>
      <c r="AF228" s="108"/>
      <c r="AG228" s="106"/>
      <c r="AH228" s="109"/>
      <c r="AI228" s="110"/>
      <c r="AJ228" s="109"/>
      <c r="AK228" s="106" t="s">
        <v>250</v>
      </c>
      <c r="AL228" s="106" t="s">
        <v>43</v>
      </c>
      <c r="AM228" s="109"/>
      <c r="AN228" s="109"/>
      <c r="AO228" s="109"/>
      <c r="AP228" s="109"/>
      <c r="AQ228" s="109"/>
      <c r="AR228" s="111"/>
      <c r="AS228" s="112">
        <v>0.15</v>
      </c>
      <c r="AT228" s="112">
        <v>0.15</v>
      </c>
      <c r="AU228" s="109">
        <v>0.158</v>
      </c>
      <c r="AV228" s="109">
        <v>0.76</v>
      </c>
      <c r="AW228" s="109">
        <v>0.8</v>
      </c>
      <c r="AX228" s="111">
        <v>45749</v>
      </c>
      <c r="AY228" s="111"/>
      <c r="AZ228" s="113" t="s">
        <v>250</v>
      </c>
      <c r="BA228" s="107" t="s">
        <v>250</v>
      </c>
      <c r="BB228" s="107"/>
      <c r="BC228" s="113" t="s">
        <v>250</v>
      </c>
      <c r="BD228" s="107"/>
      <c r="BE228" s="107"/>
      <c r="BF228" s="114">
        <v>45755</v>
      </c>
    </row>
    <row r="229" spans="1:58" ht="25" customHeight="1" x14ac:dyDescent="0.35">
      <c r="A229" s="103" t="s">
        <v>1650</v>
      </c>
      <c r="B229" s="103"/>
      <c r="C229" s="103">
        <v>2700005247820</v>
      </c>
      <c r="D229" s="104" t="s">
        <v>1654</v>
      </c>
      <c r="E229" s="104" t="s">
        <v>1655</v>
      </c>
      <c r="F229" s="104" t="s">
        <v>1656</v>
      </c>
      <c r="G229" s="104" t="s">
        <v>1657</v>
      </c>
      <c r="H229" s="105" t="s">
        <v>1658</v>
      </c>
      <c r="I229" s="105" t="s">
        <v>1672</v>
      </c>
      <c r="J229" s="105" t="s">
        <v>1660</v>
      </c>
      <c r="K229" s="106" t="s">
        <v>259</v>
      </c>
      <c r="L229" s="107">
        <v>296774</v>
      </c>
      <c r="M229" s="107">
        <v>666484</v>
      </c>
      <c r="N229" s="105" t="s">
        <v>484</v>
      </c>
      <c r="O229" s="105" t="s">
        <v>484</v>
      </c>
      <c r="P229" s="105" t="s">
        <v>484</v>
      </c>
      <c r="Q229" s="107">
        <v>11</v>
      </c>
      <c r="R229" s="106" t="s">
        <v>283</v>
      </c>
      <c r="S229" s="108" t="s">
        <v>19</v>
      </c>
      <c r="T229" s="108" t="s">
        <v>64</v>
      </c>
      <c r="U229" s="106" t="s">
        <v>250</v>
      </c>
      <c r="V229" s="109">
        <v>0</v>
      </c>
      <c r="W229" s="110">
        <v>0</v>
      </c>
      <c r="X229" s="109">
        <v>0</v>
      </c>
      <c r="Y229" s="108" t="s">
        <v>155</v>
      </c>
      <c r="Z229" s="108" t="s">
        <v>65</v>
      </c>
      <c r="AA229" s="106" t="s">
        <v>250</v>
      </c>
      <c r="AB229" s="97">
        <v>0</v>
      </c>
      <c r="AC229" s="110">
        <v>0</v>
      </c>
      <c r="AD229" s="109">
        <v>0</v>
      </c>
      <c r="AE229" s="108"/>
      <c r="AF229" s="108"/>
      <c r="AG229" s="106"/>
      <c r="AH229" s="109"/>
      <c r="AI229" s="110"/>
      <c r="AJ229" s="109"/>
      <c r="AK229" s="106" t="s">
        <v>250</v>
      </c>
      <c r="AL229" s="106" t="s">
        <v>43</v>
      </c>
      <c r="AM229" s="109"/>
      <c r="AN229" s="109"/>
      <c r="AO229" s="109"/>
      <c r="AP229" s="109"/>
      <c r="AQ229" s="109"/>
      <c r="AR229" s="111"/>
      <c r="AS229" s="112">
        <v>0.9</v>
      </c>
      <c r="AT229" s="109">
        <v>0.75</v>
      </c>
      <c r="AU229" s="109">
        <v>0.78900000000000003</v>
      </c>
      <c r="AV229" s="109">
        <v>0.59</v>
      </c>
      <c r="AW229" s="109">
        <v>0.621</v>
      </c>
      <c r="AX229" s="111">
        <v>45763</v>
      </c>
      <c r="AY229" s="111"/>
      <c r="AZ229" s="113" t="s">
        <v>250</v>
      </c>
      <c r="BA229" s="107" t="s">
        <v>250</v>
      </c>
      <c r="BB229" s="107"/>
      <c r="BC229" s="113" t="s">
        <v>250</v>
      </c>
      <c r="BD229" s="107"/>
      <c r="BE229" s="107"/>
      <c r="BF229" s="114">
        <v>45784</v>
      </c>
    </row>
    <row r="230" spans="1:58" ht="25" customHeight="1" x14ac:dyDescent="0.35">
      <c r="A230" s="103" t="s">
        <v>1651</v>
      </c>
      <c r="B230" s="103"/>
      <c r="C230" s="103">
        <v>270000099574</v>
      </c>
      <c r="D230" s="104" t="s">
        <v>1664</v>
      </c>
      <c r="E230" s="104" t="s">
        <v>1664</v>
      </c>
      <c r="F230" s="104" t="s">
        <v>1666</v>
      </c>
      <c r="G230" s="104" t="s">
        <v>1667</v>
      </c>
      <c r="H230" s="105" t="s">
        <v>1659</v>
      </c>
      <c r="I230" s="105" t="s">
        <v>997</v>
      </c>
      <c r="J230" s="105" t="s">
        <v>1661</v>
      </c>
      <c r="K230" s="106" t="s">
        <v>142</v>
      </c>
      <c r="L230" s="107">
        <v>401582</v>
      </c>
      <c r="M230" s="107">
        <v>301674</v>
      </c>
      <c r="N230" s="105" t="s">
        <v>903</v>
      </c>
      <c r="O230" s="105" t="s">
        <v>903</v>
      </c>
      <c r="P230" s="105" t="s">
        <v>903</v>
      </c>
      <c r="Q230" s="107">
        <v>11</v>
      </c>
      <c r="R230" s="106" t="s">
        <v>283</v>
      </c>
      <c r="S230" s="108" t="s">
        <v>19</v>
      </c>
      <c r="T230" s="108" t="s">
        <v>64</v>
      </c>
      <c r="U230" s="106" t="s">
        <v>250</v>
      </c>
      <c r="V230" s="109">
        <v>0</v>
      </c>
      <c r="W230" s="110">
        <v>0</v>
      </c>
      <c r="X230" s="109">
        <v>0</v>
      </c>
      <c r="Y230" s="108"/>
      <c r="Z230" s="108"/>
      <c r="AA230" s="106"/>
      <c r="AB230" s="97"/>
      <c r="AC230" s="110"/>
      <c r="AD230" s="109"/>
      <c r="AE230" s="108"/>
      <c r="AF230" s="108"/>
      <c r="AG230" s="106"/>
      <c r="AH230" s="109"/>
      <c r="AI230" s="110"/>
      <c r="AJ230" s="109"/>
      <c r="AK230" s="106" t="s">
        <v>250</v>
      </c>
      <c r="AL230" s="106" t="s">
        <v>43</v>
      </c>
      <c r="AM230" s="109"/>
      <c r="AN230" s="109"/>
      <c r="AO230" s="109"/>
      <c r="AP230" s="109"/>
      <c r="AQ230" s="109"/>
      <c r="AR230" s="111"/>
      <c r="AS230" s="112">
        <v>0.1</v>
      </c>
      <c r="AT230" s="109">
        <v>0.1</v>
      </c>
      <c r="AU230" s="109">
        <v>0.105</v>
      </c>
      <c r="AV230" s="109">
        <v>0.154</v>
      </c>
      <c r="AW230" s="109">
        <v>0.16200000000000001</v>
      </c>
      <c r="AX230" s="111">
        <v>45775</v>
      </c>
      <c r="AY230" s="111"/>
      <c r="AZ230" s="113" t="s">
        <v>250</v>
      </c>
      <c r="BA230" s="107" t="s">
        <v>250</v>
      </c>
      <c r="BB230" s="107"/>
      <c r="BC230" s="113" t="s">
        <v>250</v>
      </c>
      <c r="BD230" s="107"/>
      <c r="BE230" s="107"/>
      <c r="BF230" s="114">
        <v>45784</v>
      </c>
    </row>
    <row r="231" spans="1:58" ht="25" customHeight="1" x14ac:dyDescent="0.35">
      <c r="A231" s="103" t="s">
        <v>1652</v>
      </c>
      <c r="B231" s="103"/>
      <c r="C231" s="103">
        <v>2700000069384</v>
      </c>
      <c r="D231" s="104" t="s">
        <v>1665</v>
      </c>
      <c r="E231" s="104" t="s">
        <v>1665</v>
      </c>
      <c r="F231" s="104" t="s">
        <v>1668</v>
      </c>
      <c r="G231" s="104" t="s">
        <v>1669</v>
      </c>
      <c r="H231" s="105" t="s">
        <v>1659</v>
      </c>
      <c r="I231" s="105" t="s">
        <v>997</v>
      </c>
      <c r="J231" s="105" t="s">
        <v>1662</v>
      </c>
      <c r="K231" s="106" t="s">
        <v>142</v>
      </c>
      <c r="L231" s="107">
        <v>405083</v>
      </c>
      <c r="M231" s="107">
        <v>304939</v>
      </c>
      <c r="N231" s="105" t="s">
        <v>903</v>
      </c>
      <c r="O231" s="105" t="s">
        <v>903</v>
      </c>
      <c r="P231" s="105" t="s">
        <v>903</v>
      </c>
      <c r="Q231" s="107" t="s">
        <v>334</v>
      </c>
      <c r="R231" s="106" t="s">
        <v>283</v>
      </c>
      <c r="S231" s="108" t="s">
        <v>19</v>
      </c>
      <c r="T231" s="108" t="s">
        <v>64</v>
      </c>
      <c r="U231" s="106" t="s">
        <v>250</v>
      </c>
      <c r="V231" s="109">
        <v>0</v>
      </c>
      <c r="W231" s="110">
        <v>0</v>
      </c>
      <c r="X231" s="109">
        <v>0</v>
      </c>
      <c r="Y231" s="108"/>
      <c r="Z231" s="108"/>
      <c r="AA231" s="106"/>
      <c r="AB231" s="97"/>
      <c r="AC231" s="110"/>
      <c r="AD231" s="109"/>
      <c r="AE231" s="108"/>
      <c r="AF231" s="108"/>
      <c r="AG231" s="106"/>
      <c r="AH231" s="109"/>
      <c r="AI231" s="110"/>
      <c r="AJ231" s="109"/>
      <c r="AK231" s="106" t="s">
        <v>250</v>
      </c>
      <c r="AL231" s="106" t="s">
        <v>43</v>
      </c>
      <c r="AM231" s="109"/>
      <c r="AN231" s="109"/>
      <c r="AO231" s="109"/>
      <c r="AP231" s="109"/>
      <c r="AQ231" s="109"/>
      <c r="AR231" s="111"/>
      <c r="AS231" s="112">
        <v>0.09</v>
      </c>
      <c r="AT231" s="109">
        <v>0.09</v>
      </c>
      <c r="AU231" s="109">
        <v>9.5000000000000001E-2</v>
      </c>
      <c r="AV231" s="109">
        <v>0.248</v>
      </c>
      <c r="AW231" s="109">
        <v>0.26100000000000001</v>
      </c>
      <c r="AX231" s="111">
        <v>45775</v>
      </c>
      <c r="AY231" s="111"/>
      <c r="AZ231" s="113" t="s">
        <v>250</v>
      </c>
      <c r="BA231" s="107" t="s">
        <v>250</v>
      </c>
      <c r="BB231" s="107"/>
      <c r="BC231" s="113" t="s">
        <v>250</v>
      </c>
      <c r="BD231" s="107"/>
      <c r="BE231" s="107"/>
      <c r="BF231" s="114">
        <v>45784</v>
      </c>
    </row>
    <row r="232" spans="1:58" ht="25" customHeight="1" x14ac:dyDescent="0.35">
      <c r="A232" s="103" t="s">
        <v>1653</v>
      </c>
      <c r="B232" s="103"/>
      <c r="C232" s="103">
        <v>2700000097726</v>
      </c>
      <c r="D232" s="104" t="s">
        <v>1277</v>
      </c>
      <c r="E232" s="104" t="s">
        <v>1670</v>
      </c>
      <c r="F232" s="104" t="s">
        <v>1671</v>
      </c>
      <c r="G232" s="104"/>
      <c r="H232" s="105" t="s">
        <v>1659</v>
      </c>
      <c r="I232" s="105" t="s">
        <v>997</v>
      </c>
      <c r="J232" s="105" t="s">
        <v>1663</v>
      </c>
      <c r="K232" s="106" t="s">
        <v>142</v>
      </c>
      <c r="L232" s="107">
        <v>401774</v>
      </c>
      <c r="M232" s="107">
        <v>295923</v>
      </c>
      <c r="N232" s="105" t="s">
        <v>903</v>
      </c>
      <c r="O232" s="105" t="s">
        <v>903</v>
      </c>
      <c r="P232" s="105" t="s">
        <v>903</v>
      </c>
      <c r="Q232" s="107" t="s">
        <v>334</v>
      </c>
      <c r="R232" s="106" t="s">
        <v>283</v>
      </c>
      <c r="S232" s="108" t="s">
        <v>19</v>
      </c>
      <c r="T232" s="108" t="s">
        <v>64</v>
      </c>
      <c r="U232" s="106" t="s">
        <v>250</v>
      </c>
      <c r="V232" s="109">
        <v>0</v>
      </c>
      <c r="W232" s="110">
        <v>0</v>
      </c>
      <c r="X232" s="109">
        <v>0</v>
      </c>
      <c r="Y232" s="108"/>
      <c r="Z232" s="108"/>
      <c r="AA232" s="106"/>
      <c r="AB232" s="97"/>
      <c r="AC232" s="110"/>
      <c r="AD232" s="109"/>
      <c r="AE232" s="108"/>
      <c r="AF232" s="108"/>
      <c r="AG232" s="106"/>
      <c r="AH232" s="109"/>
      <c r="AI232" s="110"/>
      <c r="AJ232" s="109"/>
      <c r="AK232" s="106" t="s">
        <v>250</v>
      </c>
      <c r="AL232" s="106" t="s">
        <v>43</v>
      </c>
      <c r="AM232" s="109"/>
      <c r="AN232" s="109"/>
      <c r="AO232" s="109"/>
      <c r="AP232" s="109"/>
      <c r="AQ232" s="109"/>
      <c r="AR232" s="111"/>
      <c r="AS232" s="112">
        <v>0.05</v>
      </c>
      <c r="AT232" s="109">
        <v>0.05</v>
      </c>
      <c r="AU232" s="109">
        <v>5.2999999999999999E-2</v>
      </c>
      <c r="AV232" s="109">
        <v>7.5999999999999998E-2</v>
      </c>
      <c r="AW232" s="109">
        <v>0.08</v>
      </c>
      <c r="AX232" s="111">
        <v>45776</v>
      </c>
      <c r="AY232" s="111"/>
      <c r="AZ232" s="113" t="s">
        <v>250</v>
      </c>
      <c r="BA232" s="107" t="s">
        <v>250</v>
      </c>
      <c r="BB232" s="107"/>
      <c r="BC232" s="113" t="s">
        <v>250</v>
      </c>
      <c r="BD232" s="107"/>
      <c r="BE232" s="107"/>
      <c r="BF232" s="114">
        <v>45784</v>
      </c>
    </row>
    <row r="233" spans="1:58" ht="25" customHeight="1" x14ac:dyDescent="0.35">
      <c r="A233" s="103"/>
      <c r="B233" s="103"/>
      <c r="C233" s="103"/>
      <c r="D233" s="104"/>
      <c r="E233" s="104"/>
      <c r="F233" s="104"/>
      <c r="G233" s="104"/>
      <c r="H233" s="105"/>
      <c r="I233" s="105"/>
      <c r="J233" s="105"/>
      <c r="K233" s="106"/>
      <c r="L233" s="107"/>
      <c r="M233" s="107"/>
      <c r="N233" s="105"/>
      <c r="O233" s="105"/>
      <c r="P233" s="105"/>
      <c r="Q233" s="107"/>
      <c r="R233" s="106"/>
      <c r="S233" s="108"/>
      <c r="T233" s="108"/>
      <c r="U233" s="106"/>
      <c r="V233" s="109"/>
      <c r="W233" s="110"/>
      <c r="X233" s="109"/>
      <c r="Y233" s="108"/>
      <c r="Z233" s="108"/>
      <c r="AA233" s="106"/>
      <c r="AB233" s="97"/>
      <c r="AC233" s="110"/>
      <c r="AD233" s="109"/>
      <c r="AE233" s="108"/>
      <c r="AF233" s="108"/>
      <c r="AG233" s="106"/>
      <c r="AH233" s="109"/>
      <c r="AI233" s="110"/>
      <c r="AJ233" s="109"/>
      <c r="AK233" s="106"/>
      <c r="AL233" s="106"/>
      <c r="AM233" s="109"/>
      <c r="AN233" s="109"/>
      <c r="AO233" s="109"/>
      <c r="AP233" s="109"/>
      <c r="AQ233" s="109"/>
      <c r="AR233" s="111"/>
      <c r="AS233" s="112"/>
      <c r="AT233" s="109"/>
      <c r="AU233" s="109"/>
      <c r="AV233" s="109"/>
      <c r="AW233" s="109"/>
      <c r="AX233" s="111"/>
      <c r="AY233" s="111"/>
      <c r="AZ233" s="113"/>
      <c r="BA233" s="107"/>
      <c r="BB233" s="107"/>
      <c r="BC233" s="113"/>
      <c r="BD233" s="107"/>
      <c r="BE233" s="107"/>
      <c r="BF233" s="114"/>
    </row>
    <row r="234" spans="1:58" ht="25" customHeight="1" x14ac:dyDescent="0.35">
      <c r="A234" s="103"/>
      <c r="B234" s="103"/>
      <c r="C234" s="103"/>
      <c r="D234" s="104"/>
      <c r="E234" s="104"/>
      <c r="F234" s="104"/>
      <c r="G234" s="104"/>
      <c r="H234" s="105"/>
      <c r="I234" s="105"/>
      <c r="J234" s="105"/>
      <c r="K234" s="106"/>
      <c r="L234" s="107"/>
      <c r="M234" s="107"/>
      <c r="N234" s="105"/>
      <c r="O234" s="105"/>
      <c r="P234" s="105"/>
      <c r="Q234" s="107"/>
      <c r="R234" s="106"/>
      <c r="S234" s="108"/>
      <c r="T234" s="108"/>
      <c r="U234" s="106"/>
      <c r="V234" s="109"/>
      <c r="W234" s="110"/>
      <c r="X234" s="109"/>
      <c r="Y234" s="108"/>
      <c r="Z234" s="108"/>
      <c r="AA234" s="106"/>
      <c r="AB234" s="97"/>
      <c r="AC234" s="110"/>
      <c r="AD234" s="109"/>
      <c r="AE234" s="108"/>
      <c r="AF234" s="108"/>
      <c r="AG234" s="106"/>
      <c r="AH234" s="109"/>
      <c r="AI234" s="110"/>
      <c r="AJ234" s="109"/>
      <c r="AK234" s="106"/>
      <c r="AL234" s="106"/>
      <c r="AM234" s="109"/>
      <c r="AN234" s="109"/>
      <c r="AO234" s="109"/>
      <c r="AP234" s="109"/>
      <c r="AQ234" s="109"/>
      <c r="AR234" s="111"/>
      <c r="AS234" s="112"/>
      <c r="AT234" s="109"/>
      <c r="AU234" s="109"/>
      <c r="AV234" s="109"/>
      <c r="AW234" s="109"/>
      <c r="AX234" s="111"/>
      <c r="AY234" s="111"/>
      <c r="AZ234" s="113"/>
      <c r="BA234" s="107"/>
      <c r="BB234" s="107"/>
      <c r="BC234" s="113"/>
      <c r="BD234" s="107"/>
      <c r="BE234" s="107"/>
      <c r="BF234" s="114"/>
    </row>
    <row r="235" spans="1:58" ht="25" customHeight="1" x14ac:dyDescent="0.35">
      <c r="A235" s="103"/>
      <c r="B235" s="103"/>
      <c r="C235" s="103"/>
      <c r="D235" s="104"/>
      <c r="E235" s="104"/>
      <c r="F235" s="104"/>
      <c r="G235" s="104"/>
      <c r="H235" s="105"/>
      <c r="I235" s="105"/>
      <c r="J235" s="105"/>
      <c r="K235" s="106"/>
      <c r="L235" s="107"/>
      <c r="M235" s="107"/>
      <c r="N235" s="105"/>
      <c r="O235" s="105"/>
      <c r="P235" s="105"/>
      <c r="Q235" s="107"/>
      <c r="R235" s="106"/>
      <c r="S235" s="108"/>
      <c r="T235" s="108"/>
      <c r="U235" s="106"/>
      <c r="V235" s="109"/>
      <c r="W235" s="110"/>
      <c r="X235" s="109"/>
      <c r="Y235" s="108"/>
      <c r="Z235" s="108"/>
      <c r="AA235" s="106"/>
      <c r="AB235" s="97"/>
      <c r="AC235" s="110"/>
      <c r="AD235" s="109"/>
      <c r="AE235" s="108"/>
      <c r="AF235" s="108"/>
      <c r="AG235" s="106"/>
      <c r="AH235" s="109"/>
      <c r="AI235" s="110"/>
      <c r="AJ235" s="109"/>
      <c r="AK235" s="106"/>
      <c r="AL235" s="106"/>
      <c r="AM235" s="109"/>
      <c r="AN235" s="109"/>
      <c r="AO235" s="109"/>
      <c r="AP235" s="109"/>
      <c r="AQ235" s="109"/>
      <c r="AR235" s="111"/>
      <c r="AS235" s="112"/>
      <c r="AT235" s="109"/>
      <c r="AU235" s="109"/>
      <c r="AV235" s="109"/>
      <c r="AW235" s="109"/>
      <c r="AX235" s="111"/>
      <c r="AY235" s="111"/>
      <c r="AZ235" s="113"/>
      <c r="BA235" s="107"/>
      <c r="BB235" s="107"/>
      <c r="BC235" s="113"/>
      <c r="BD235" s="107"/>
      <c r="BE235" s="107"/>
      <c r="BF235" s="114"/>
    </row>
    <row r="236" spans="1:58" ht="25" customHeight="1" x14ac:dyDescent="0.35">
      <c r="A236" s="103"/>
      <c r="B236" s="103"/>
      <c r="C236" s="103"/>
      <c r="D236" s="104"/>
      <c r="E236" s="104"/>
      <c r="F236" s="104"/>
      <c r="G236" s="104"/>
      <c r="H236" s="105"/>
      <c r="I236" s="105"/>
      <c r="J236" s="105"/>
      <c r="K236" s="106"/>
      <c r="L236" s="107"/>
      <c r="M236" s="107"/>
      <c r="N236" s="105"/>
      <c r="O236" s="105"/>
      <c r="P236" s="105"/>
      <c r="Q236" s="107"/>
      <c r="R236" s="106"/>
      <c r="S236" s="108"/>
      <c r="T236" s="108"/>
      <c r="U236" s="106"/>
      <c r="V236" s="109"/>
      <c r="W236" s="110"/>
      <c r="X236" s="109"/>
      <c r="Y236" s="108"/>
      <c r="Z236" s="108"/>
      <c r="AA236" s="106"/>
      <c r="AB236" s="97"/>
      <c r="AC236" s="110"/>
      <c r="AD236" s="109"/>
      <c r="AE236" s="108"/>
      <c r="AF236" s="108"/>
      <c r="AG236" s="106"/>
      <c r="AH236" s="109"/>
      <c r="AI236" s="110"/>
      <c r="AJ236" s="109"/>
      <c r="AK236" s="106"/>
      <c r="AL236" s="106"/>
      <c r="AM236" s="109"/>
      <c r="AN236" s="109"/>
      <c r="AO236" s="109"/>
      <c r="AP236" s="109"/>
      <c r="AQ236" s="109"/>
      <c r="AR236" s="111"/>
      <c r="AS236" s="112"/>
      <c r="AT236" s="109"/>
      <c r="AU236" s="109"/>
      <c r="AV236" s="109"/>
      <c r="AW236" s="109"/>
      <c r="AX236" s="111"/>
      <c r="AY236" s="111"/>
      <c r="AZ236" s="113"/>
      <c r="BA236" s="107"/>
      <c r="BB236" s="107"/>
      <c r="BC236" s="113"/>
      <c r="BD236" s="107"/>
      <c r="BE236" s="107"/>
      <c r="BF236" s="114"/>
    </row>
    <row r="237" spans="1:58" ht="25" customHeight="1" x14ac:dyDescent="0.35">
      <c r="A237" s="103"/>
      <c r="B237" s="103"/>
      <c r="C237" s="103"/>
      <c r="D237" s="104"/>
      <c r="E237" s="104"/>
      <c r="F237" s="104"/>
      <c r="G237" s="104"/>
      <c r="H237" s="105"/>
      <c r="I237" s="105"/>
      <c r="J237" s="105"/>
      <c r="K237" s="106"/>
      <c r="L237" s="107"/>
      <c r="M237" s="107"/>
      <c r="N237" s="105"/>
      <c r="O237" s="105"/>
      <c r="P237" s="105"/>
      <c r="Q237" s="107"/>
      <c r="R237" s="106"/>
      <c r="S237" s="108"/>
      <c r="T237" s="108"/>
      <c r="U237" s="106"/>
      <c r="V237" s="109"/>
      <c r="W237" s="110"/>
      <c r="X237" s="109"/>
      <c r="Y237" s="108"/>
      <c r="Z237" s="108"/>
      <c r="AA237" s="106"/>
      <c r="AB237" s="97"/>
      <c r="AC237" s="110"/>
      <c r="AD237" s="109"/>
      <c r="AE237" s="108"/>
      <c r="AF237" s="108"/>
      <c r="AG237" s="106"/>
      <c r="AH237" s="109"/>
      <c r="AI237" s="110"/>
      <c r="AJ237" s="109"/>
      <c r="AK237" s="106"/>
      <c r="AL237" s="106"/>
      <c r="AM237" s="109"/>
      <c r="AN237" s="109"/>
      <c r="AO237" s="109"/>
      <c r="AP237" s="109"/>
      <c r="AQ237" s="109"/>
      <c r="AR237" s="111"/>
      <c r="AS237" s="112"/>
      <c r="AT237" s="109"/>
      <c r="AU237" s="109"/>
      <c r="AV237" s="109"/>
      <c r="AW237" s="109"/>
      <c r="AX237" s="111"/>
      <c r="AY237" s="111"/>
      <c r="AZ237" s="113"/>
      <c r="BA237" s="107"/>
      <c r="BB237" s="107"/>
      <c r="BC237" s="113"/>
      <c r="BD237" s="107"/>
      <c r="BE237" s="107"/>
      <c r="BF237" s="114"/>
    </row>
    <row r="238" spans="1:58" ht="25" customHeight="1" x14ac:dyDescent="0.35">
      <c r="A238" s="103"/>
      <c r="B238" s="103"/>
      <c r="C238" s="103"/>
      <c r="D238" s="104"/>
      <c r="E238" s="104"/>
      <c r="F238" s="104"/>
      <c r="G238" s="104"/>
      <c r="H238" s="105"/>
      <c r="I238" s="105"/>
      <c r="J238" s="105"/>
      <c r="K238" s="106"/>
      <c r="L238" s="107"/>
      <c r="M238" s="107"/>
      <c r="N238" s="105"/>
      <c r="O238" s="105"/>
      <c r="P238" s="105"/>
      <c r="Q238" s="107"/>
      <c r="R238" s="106"/>
      <c r="S238" s="108"/>
      <c r="T238" s="108"/>
      <c r="U238" s="106"/>
      <c r="V238" s="109"/>
      <c r="W238" s="110"/>
      <c r="X238" s="109"/>
      <c r="Y238" s="108"/>
      <c r="Z238" s="108"/>
      <c r="AA238" s="106"/>
      <c r="AB238" s="97"/>
      <c r="AC238" s="110"/>
      <c r="AD238" s="109"/>
      <c r="AE238" s="108"/>
      <c r="AF238" s="108"/>
      <c r="AG238" s="106"/>
      <c r="AH238" s="109"/>
      <c r="AI238" s="110"/>
      <c r="AJ238" s="109"/>
      <c r="AK238" s="106"/>
      <c r="AL238" s="106"/>
      <c r="AM238" s="109"/>
      <c r="AN238" s="109"/>
      <c r="AO238" s="109"/>
      <c r="AP238" s="109"/>
      <c r="AQ238" s="109"/>
      <c r="AR238" s="111"/>
      <c r="AS238" s="112"/>
      <c r="AT238" s="109"/>
      <c r="AU238" s="109"/>
      <c r="AV238" s="109"/>
      <c r="AW238" s="109"/>
      <c r="AX238" s="111"/>
      <c r="AY238" s="111"/>
      <c r="AZ238" s="113"/>
      <c r="BA238" s="107"/>
      <c r="BB238" s="107"/>
      <c r="BC238" s="113"/>
      <c r="BD238" s="107"/>
      <c r="BE238" s="107"/>
      <c r="BF238" s="114"/>
    </row>
    <row r="239" spans="1:58" ht="25" customHeight="1" x14ac:dyDescent="0.35">
      <c r="A239" s="103"/>
      <c r="B239" s="103"/>
      <c r="C239" s="103"/>
      <c r="D239" s="104"/>
      <c r="E239" s="104"/>
      <c r="F239" s="104"/>
      <c r="G239" s="104"/>
      <c r="H239" s="105"/>
      <c r="I239" s="105"/>
      <c r="J239" s="105"/>
      <c r="K239" s="106"/>
      <c r="L239" s="107"/>
      <c r="M239" s="107"/>
      <c r="N239" s="105"/>
      <c r="O239" s="105"/>
      <c r="P239" s="105"/>
      <c r="Q239" s="107"/>
      <c r="R239" s="106"/>
      <c r="S239" s="108"/>
      <c r="T239" s="108"/>
      <c r="U239" s="106"/>
      <c r="V239" s="109"/>
      <c r="W239" s="110"/>
      <c r="X239" s="109"/>
      <c r="Y239" s="108"/>
      <c r="Z239" s="108"/>
      <c r="AA239" s="106"/>
      <c r="AB239" s="97"/>
      <c r="AC239" s="110"/>
      <c r="AD239" s="109"/>
      <c r="AE239" s="108"/>
      <c r="AF239" s="108"/>
      <c r="AG239" s="106"/>
      <c r="AH239" s="109"/>
      <c r="AI239" s="110"/>
      <c r="AJ239" s="109"/>
      <c r="AK239" s="106"/>
      <c r="AL239" s="106"/>
      <c r="AM239" s="109"/>
      <c r="AN239" s="109"/>
      <c r="AO239" s="109"/>
      <c r="AP239" s="109"/>
      <c r="AQ239" s="109"/>
      <c r="AR239" s="111"/>
      <c r="AS239" s="112"/>
      <c r="AT239" s="109"/>
      <c r="AU239" s="109"/>
      <c r="AV239" s="109"/>
      <c r="AW239" s="109"/>
      <c r="AX239" s="111"/>
      <c r="AY239" s="111"/>
      <c r="AZ239" s="113"/>
      <c r="BA239" s="107"/>
      <c r="BB239" s="107"/>
      <c r="BC239" s="113"/>
      <c r="BD239" s="107"/>
      <c r="BE239" s="107"/>
      <c r="BF239" s="114"/>
    </row>
    <row r="240" spans="1:58" ht="25" customHeight="1" x14ac:dyDescent="0.35">
      <c r="A240" s="103"/>
      <c r="B240" s="103"/>
      <c r="C240" s="103"/>
      <c r="D240" s="104"/>
      <c r="E240" s="104"/>
      <c r="F240" s="104"/>
      <c r="G240" s="104"/>
      <c r="H240" s="105"/>
      <c r="I240" s="105"/>
      <c r="J240" s="105"/>
      <c r="K240" s="106"/>
      <c r="L240" s="107"/>
      <c r="M240" s="107"/>
      <c r="N240" s="105"/>
      <c r="O240" s="105"/>
      <c r="P240" s="105"/>
      <c r="Q240" s="107"/>
      <c r="R240" s="106"/>
      <c r="S240" s="108"/>
      <c r="T240" s="108"/>
      <c r="U240" s="106"/>
      <c r="V240" s="109"/>
      <c r="W240" s="110"/>
      <c r="X240" s="109"/>
      <c r="Y240" s="108"/>
      <c r="Z240" s="108"/>
      <c r="AA240" s="106"/>
      <c r="AB240" s="97"/>
      <c r="AC240" s="110"/>
      <c r="AD240" s="109"/>
      <c r="AE240" s="108"/>
      <c r="AF240" s="108"/>
      <c r="AG240" s="106"/>
      <c r="AH240" s="109"/>
      <c r="AI240" s="110"/>
      <c r="AJ240" s="109"/>
      <c r="AK240" s="106"/>
      <c r="AL240" s="106"/>
      <c r="AM240" s="109"/>
      <c r="AN240" s="109"/>
      <c r="AO240" s="109"/>
      <c r="AP240" s="109"/>
      <c r="AQ240" s="109"/>
      <c r="AR240" s="111"/>
      <c r="AS240" s="112"/>
      <c r="AT240" s="109"/>
      <c r="AU240" s="109"/>
      <c r="AV240" s="109"/>
      <c r="AW240" s="109"/>
      <c r="AX240" s="111"/>
      <c r="AY240" s="111"/>
      <c r="AZ240" s="113"/>
      <c r="BA240" s="107"/>
      <c r="BB240" s="107"/>
      <c r="BC240" s="113"/>
      <c r="BD240" s="107"/>
      <c r="BE240" s="107"/>
      <c r="BF240" s="114"/>
    </row>
    <row r="241" spans="1:58" ht="25" customHeight="1" x14ac:dyDescent="0.35">
      <c r="A241" s="103"/>
      <c r="B241" s="103"/>
      <c r="C241" s="103"/>
      <c r="D241" s="104"/>
      <c r="E241" s="104"/>
      <c r="F241" s="104"/>
      <c r="G241" s="104"/>
      <c r="H241" s="105"/>
      <c r="I241" s="105"/>
      <c r="J241" s="105"/>
      <c r="K241" s="106"/>
      <c r="L241" s="107"/>
      <c r="M241" s="107"/>
      <c r="N241" s="105"/>
      <c r="O241" s="105"/>
      <c r="P241" s="105"/>
      <c r="Q241" s="107"/>
      <c r="R241" s="106"/>
      <c r="S241" s="108"/>
      <c r="T241" s="108"/>
      <c r="U241" s="106"/>
      <c r="V241" s="109"/>
      <c r="W241" s="110"/>
      <c r="X241" s="109"/>
      <c r="Y241" s="108"/>
      <c r="Z241" s="108"/>
      <c r="AA241" s="106"/>
      <c r="AB241" s="97"/>
      <c r="AC241" s="110"/>
      <c r="AD241" s="109"/>
      <c r="AE241" s="108"/>
      <c r="AF241" s="108"/>
      <c r="AG241" s="106"/>
      <c r="AH241" s="109"/>
      <c r="AI241" s="110"/>
      <c r="AJ241" s="109"/>
      <c r="AK241" s="106"/>
      <c r="AL241" s="106"/>
      <c r="AM241" s="109"/>
      <c r="AN241" s="109"/>
      <c r="AO241" s="109"/>
      <c r="AP241" s="109"/>
      <c r="AQ241" s="109"/>
      <c r="AR241" s="111"/>
      <c r="AS241" s="112"/>
      <c r="AT241" s="109"/>
      <c r="AU241" s="109"/>
      <c r="AV241" s="109"/>
      <c r="AW241" s="109"/>
      <c r="AX241" s="111"/>
      <c r="AY241" s="111"/>
      <c r="AZ241" s="113"/>
      <c r="BA241" s="107"/>
      <c r="BB241" s="107"/>
      <c r="BC241" s="113"/>
      <c r="BD241" s="107"/>
      <c r="BE241" s="107"/>
      <c r="BF241" s="114"/>
    </row>
    <row r="242" spans="1:58" ht="25" customHeight="1" x14ac:dyDescent="0.35">
      <c r="A242" s="103"/>
      <c r="B242" s="103"/>
      <c r="C242" s="103"/>
      <c r="D242" s="104"/>
      <c r="E242" s="104"/>
      <c r="F242" s="104"/>
      <c r="G242" s="104"/>
      <c r="H242" s="105"/>
      <c r="I242" s="105"/>
      <c r="J242" s="105"/>
      <c r="K242" s="106"/>
      <c r="L242" s="107"/>
      <c r="M242" s="107"/>
      <c r="N242" s="105"/>
      <c r="O242" s="105"/>
      <c r="P242" s="105"/>
      <c r="Q242" s="107"/>
      <c r="R242" s="106"/>
      <c r="S242" s="108"/>
      <c r="T242" s="108"/>
      <c r="U242" s="106"/>
      <c r="V242" s="109"/>
      <c r="W242" s="110"/>
      <c r="X242" s="109"/>
      <c r="Y242" s="108"/>
      <c r="Z242" s="108"/>
      <c r="AA242" s="106"/>
      <c r="AB242" s="97"/>
      <c r="AC242" s="110"/>
      <c r="AD242" s="109"/>
      <c r="AE242" s="108"/>
      <c r="AF242" s="108"/>
      <c r="AG242" s="106"/>
      <c r="AH242" s="109"/>
      <c r="AI242" s="110"/>
      <c r="AJ242" s="109"/>
      <c r="AK242" s="106"/>
      <c r="AL242" s="106"/>
      <c r="AM242" s="109"/>
      <c r="AN242" s="109"/>
      <c r="AO242" s="109"/>
      <c r="AP242" s="109"/>
      <c r="AQ242" s="109"/>
      <c r="AR242" s="111"/>
      <c r="AS242" s="112"/>
      <c r="AT242" s="109"/>
      <c r="AU242" s="109"/>
      <c r="AV242" s="109"/>
      <c r="AW242" s="109"/>
      <c r="AX242" s="111"/>
      <c r="AY242" s="111"/>
      <c r="AZ242" s="113"/>
      <c r="BA242" s="107"/>
      <c r="BB242" s="107"/>
      <c r="BC242" s="113"/>
      <c r="BD242" s="107"/>
      <c r="BE242" s="107"/>
      <c r="BF242" s="114"/>
    </row>
    <row r="243" spans="1:58" ht="25" customHeight="1" x14ac:dyDescent="0.35">
      <c r="A243" s="103"/>
      <c r="B243" s="103"/>
      <c r="C243" s="103"/>
      <c r="D243" s="104"/>
      <c r="E243" s="104"/>
      <c r="F243" s="104"/>
      <c r="G243" s="104"/>
      <c r="H243" s="105"/>
      <c r="I243" s="105"/>
      <c r="J243" s="105"/>
      <c r="K243" s="106"/>
      <c r="L243" s="107"/>
      <c r="M243" s="107"/>
      <c r="N243" s="105"/>
      <c r="O243" s="105"/>
      <c r="P243" s="105"/>
      <c r="Q243" s="107"/>
      <c r="R243" s="106"/>
      <c r="S243" s="108"/>
      <c r="T243" s="108"/>
      <c r="U243" s="106"/>
      <c r="V243" s="109"/>
      <c r="W243" s="110"/>
      <c r="X243" s="109"/>
      <c r="Y243" s="108"/>
      <c r="Z243" s="108"/>
      <c r="AA243" s="106"/>
      <c r="AB243" s="97"/>
      <c r="AC243" s="110"/>
      <c r="AD243" s="109"/>
      <c r="AE243" s="108"/>
      <c r="AF243" s="108"/>
      <c r="AG243" s="106"/>
      <c r="AH243" s="109"/>
      <c r="AI243" s="110"/>
      <c r="AJ243" s="109"/>
      <c r="AK243" s="106"/>
      <c r="AL243" s="106"/>
      <c r="AM243" s="109"/>
      <c r="AN243" s="109"/>
      <c r="AO243" s="109"/>
      <c r="AP243" s="109"/>
      <c r="AQ243" s="109"/>
      <c r="AR243" s="111"/>
      <c r="AS243" s="112"/>
      <c r="AT243" s="109"/>
      <c r="AU243" s="109"/>
      <c r="AV243" s="109"/>
      <c r="AW243" s="109"/>
      <c r="AX243" s="111"/>
      <c r="AY243" s="111"/>
      <c r="AZ243" s="113"/>
      <c r="BA243" s="107"/>
      <c r="BB243" s="107"/>
      <c r="BC243" s="113"/>
      <c r="BD243" s="107"/>
      <c r="BE243" s="107"/>
      <c r="BF243" s="114"/>
    </row>
    <row r="244" spans="1:58" ht="25" customHeight="1" x14ac:dyDescent="0.35">
      <c r="A244" s="103"/>
      <c r="B244" s="103"/>
      <c r="C244" s="103"/>
      <c r="D244" s="104"/>
      <c r="E244" s="104"/>
      <c r="F244" s="104"/>
      <c r="G244" s="104"/>
      <c r="H244" s="105"/>
      <c r="I244" s="105"/>
      <c r="J244" s="105"/>
      <c r="K244" s="106"/>
      <c r="L244" s="107"/>
      <c r="M244" s="107"/>
      <c r="N244" s="105"/>
      <c r="O244" s="105"/>
      <c r="P244" s="105"/>
      <c r="Q244" s="107"/>
      <c r="R244" s="106"/>
      <c r="S244" s="108"/>
      <c r="T244" s="108"/>
      <c r="U244" s="106"/>
      <c r="V244" s="109"/>
      <c r="W244" s="110"/>
      <c r="X244" s="109"/>
      <c r="Y244" s="108"/>
      <c r="Z244" s="108"/>
      <c r="AA244" s="106"/>
      <c r="AB244" s="97"/>
      <c r="AC244" s="110"/>
      <c r="AD244" s="109"/>
      <c r="AE244" s="108"/>
      <c r="AF244" s="108"/>
      <c r="AG244" s="106"/>
      <c r="AH244" s="109"/>
      <c r="AI244" s="110"/>
      <c r="AJ244" s="109"/>
      <c r="AK244" s="106"/>
      <c r="AL244" s="106"/>
      <c r="AM244" s="109"/>
      <c r="AN244" s="109"/>
      <c r="AO244" s="109"/>
      <c r="AP244" s="109"/>
      <c r="AQ244" s="109"/>
      <c r="AR244" s="111"/>
      <c r="AS244" s="112"/>
      <c r="AT244" s="109"/>
      <c r="AU244" s="109"/>
      <c r="AV244" s="109"/>
      <c r="AW244" s="109"/>
      <c r="AY244" s="111"/>
      <c r="AZ244" s="113"/>
      <c r="BA244" s="107"/>
      <c r="BB244" s="107"/>
      <c r="BC244" s="113"/>
      <c r="BD244" s="107"/>
      <c r="BE244" s="107"/>
      <c r="BF244" s="114"/>
    </row>
    <row r="245" spans="1:58" ht="25" customHeight="1" x14ac:dyDescent="0.35">
      <c r="A245" s="103"/>
      <c r="B245" s="103"/>
      <c r="C245" s="103"/>
      <c r="D245" s="104"/>
      <c r="E245" s="104"/>
      <c r="F245" s="104"/>
      <c r="G245" s="104"/>
      <c r="H245" s="105"/>
      <c r="I245" s="105"/>
      <c r="J245" s="105"/>
      <c r="K245" s="106"/>
      <c r="L245" s="107"/>
      <c r="M245" s="107"/>
      <c r="N245" s="105"/>
      <c r="O245" s="105"/>
      <c r="P245" s="105"/>
      <c r="Q245" s="107"/>
      <c r="R245" s="106"/>
      <c r="S245" s="108"/>
      <c r="T245" s="108"/>
      <c r="U245" s="106"/>
      <c r="V245" s="109"/>
      <c r="W245" s="110"/>
      <c r="X245" s="109"/>
      <c r="Y245" s="108"/>
      <c r="Z245" s="108"/>
      <c r="AA245" s="106"/>
      <c r="AB245" s="97"/>
      <c r="AC245" s="110"/>
      <c r="AD245" s="109"/>
      <c r="AE245" s="108"/>
      <c r="AF245" s="108"/>
      <c r="AG245" s="106"/>
      <c r="AH245" s="109"/>
      <c r="AI245" s="110"/>
      <c r="AJ245" s="109"/>
      <c r="AK245" s="106"/>
      <c r="AL245" s="106"/>
      <c r="AM245" s="109"/>
      <c r="AN245" s="109"/>
      <c r="AO245" s="109"/>
      <c r="AP245" s="109"/>
      <c r="AQ245" s="109"/>
      <c r="AR245" s="111"/>
      <c r="AS245" s="112"/>
      <c r="AT245" s="109"/>
      <c r="AU245" s="109"/>
      <c r="AV245" s="109"/>
      <c r="AW245" s="109"/>
      <c r="AY245" s="111"/>
      <c r="AZ245" s="113"/>
      <c r="BA245" s="107"/>
      <c r="BB245" s="107"/>
      <c r="BC245" s="113"/>
      <c r="BD245" s="107"/>
      <c r="BE245" s="107"/>
      <c r="BF245" s="114"/>
    </row>
    <row r="246" spans="1:58" ht="25" customHeight="1" x14ac:dyDescent="0.35">
      <c r="A246" s="103"/>
      <c r="B246" s="103"/>
      <c r="C246" s="103"/>
      <c r="D246" s="104"/>
      <c r="E246" s="104"/>
      <c r="F246" s="104"/>
      <c r="G246" s="104"/>
      <c r="H246" s="105"/>
      <c r="I246" s="105"/>
      <c r="J246" s="105"/>
      <c r="K246" s="106"/>
      <c r="L246" s="107"/>
      <c r="M246" s="107"/>
      <c r="N246" s="105"/>
      <c r="O246" s="105"/>
      <c r="P246" s="105"/>
      <c r="Q246" s="107"/>
      <c r="R246" s="106"/>
      <c r="S246" s="108"/>
      <c r="T246" s="108"/>
      <c r="U246" s="106"/>
      <c r="V246" s="109"/>
      <c r="W246" s="110"/>
      <c r="X246" s="109"/>
      <c r="Y246" s="108"/>
      <c r="Z246" s="108"/>
      <c r="AA246" s="106"/>
      <c r="AB246" s="97"/>
      <c r="AC246" s="110"/>
      <c r="AD246" s="109"/>
      <c r="AE246" s="108"/>
      <c r="AF246" s="108"/>
      <c r="AG246" s="106"/>
      <c r="AH246" s="109"/>
      <c r="AI246" s="110"/>
      <c r="AJ246" s="109"/>
      <c r="AK246" s="106"/>
      <c r="AL246" s="106"/>
      <c r="AM246" s="109"/>
      <c r="AN246" s="109"/>
      <c r="AO246" s="109"/>
      <c r="AP246" s="109"/>
      <c r="AQ246" s="109"/>
      <c r="AR246" s="111"/>
      <c r="AS246" s="112"/>
      <c r="AT246" s="109"/>
      <c r="AU246" s="109"/>
      <c r="AV246" s="109"/>
      <c r="AW246" s="109"/>
      <c r="AY246" s="111"/>
      <c r="AZ246" s="113"/>
      <c r="BA246" s="107"/>
      <c r="BB246" s="107"/>
      <c r="BC246" s="113"/>
      <c r="BD246" s="107"/>
      <c r="BE246" s="107"/>
      <c r="BF246" s="114"/>
    </row>
  </sheetData>
  <autoFilter ref="A2:XFB221" xr:uid="{00000000-0001-0000-0300-000000000000}"/>
  <phoneticPr fontId="26" type="noConversion"/>
  <dataValidations xWindow="475" yWindow="590" count="9">
    <dataValidation type="list" allowBlank="1" showInputMessage="1" showErrorMessage="1" errorTitle="Manual input not allowed" error="Please select an energy source from the drop down list" promptTitle="Energy Source" prompt="Please select an Energy Source" sqref="Y3:Y40 Y42:Y246 AE3:AE246 S3:S246" xr:uid="{00000000-0002-0000-0300-000000000000}">
      <formula1>EnergySource</formula1>
    </dataValidation>
    <dataValidation type="list" allowBlank="1" showInputMessage="1" showErrorMessage="1" errorTitle="Manual Input Error" error="Manual input not allowed, please select from drop down list_x000a_" promptTitle="Is it CHP Cogeneration?" prompt="Select an answer fom the drop down list" sqref="AB8:AB9 AB6 AH6:AH246" xr:uid="{00000000-0002-0000-0300-000003000000}">
      <formula1>#REF!</formula1>
    </dataValidation>
    <dataValidation type="date" operator="greaterThan" allowBlank="1" showInputMessage="1" showErrorMessage="1" errorTitle="Date accepted" error="Please enter a valid date or leave blank" promptTitle="Date Accepted" prompt="Please enter a valid date or leave blank" sqref="AR21 AX3:AX35 AX37:AX243" xr:uid="{85E75BBE-1A3E-4DB4-8DB8-D9EC595ACDEA}">
      <formula1>367</formula1>
    </dataValidation>
    <dataValidation type="date" operator="greaterThan" allowBlank="1" showInputMessage="1" showErrorMessage="1" errorTitle="Target energisation date" error="Please enter a valid date or leave blank" promptTitle="Target energisation date" prompt="Please enter a valid date or leave blank" sqref="AR22:AR23 AY3:AY35 AR34:AR35 AR39 AR42 AR44 AY37:AY246" xr:uid="{D36AC0CD-982E-48DC-82B7-38704A35F7CA}">
      <formula1>367</formula1>
    </dataValidation>
    <dataValidation allowBlank="1" showInputMessage="1" showErrorMessage="1" errorTitle="Manual Input Error" error="Manual input not allowed, please select from drop down list_x000a_" promptTitle="Is it CHP Cogeneration?" prompt="Select an answer fom the drop down list" sqref="AB7" xr:uid="{C757ABC3-8E89-4740-9AC2-4106A1EEF488}"/>
    <dataValidation type="list" allowBlank="1" showInputMessage="1" showErrorMessage="1" errorTitle="Manual Input Error" error="Manual input not allowed, please select a Conversion Technology from drop down list (you must have entered an Energy Soruce first)_x000a_" promptTitle="Energy Conversion Technology" prompt="Select a Conversion Technology from the drop down list" sqref="Z3:Z246 AF3:AF246 T3:T246" xr:uid="{00000000-0002-0000-0300-000001000000}">
      <formula1>INDIRECT(SUBSTITUTE(SUBSTITUTE(SUBSTITUTE(SUBSTITUTE(SUBSTITUTE(SUBSTITUTE(S3," ",""),"-",""),"(",""),")",""),"&amp;",""),"/",""))</formula1>
    </dataValidation>
    <dataValidation type="date" operator="greaterThan" allowBlank="1" showInputMessage="1" showErrorMessage="1" errorTitle="Last updated" error="Please enter a valid date" promptTitle="Last updated" prompt="Please enter a valid date" sqref="BF3:BF246" xr:uid="{16993786-9DDB-4092-BDC1-08C49A1EB006}">
      <formula1>367</formula1>
    </dataValidation>
    <dataValidation allowBlank="1" showInputMessage="1" showErrorMessage="1" promptTitle="Point of Connection Voltage" prompt="Please enter a value excluding the units (e.g. 11 rather than 11kV). If unknown, please enter To Be Confirmed or other useful info (e.g. LV)" sqref="Q3:Q246" xr:uid="{328D6404-EEB6-450F-85DD-5DE628EE58AC}"/>
    <dataValidation allowBlank="1" showInputMessage="1" showErrorMessage="1" errorTitle="Licence Area" error="Please select from list" promptTitle="Licence Area" prompt="Please select from list" sqref="R3:R246" xr:uid="{07D8CAE0-1F88-43B3-ACD6-1036631B7DAD}"/>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xWindow="475" yWindow="590" count="7">
        <x14:dataValidation type="list" allowBlank="1" showInputMessage="1" showErrorMessage="1" promptTitle="Flexible Connection?" prompt="Please select from list" xr:uid="{CFB28F58-A702-4080-9692-E460E071A2A1}">
          <x14:formula1>
            <xm:f>Lists!$AB$2:$AB$4</xm:f>
          </x14:formula1>
          <xm:sqref>AK3:AK16 AK53 AK55 AK59:AK60 AK93:AK246</xm:sqref>
        </x14:dataValidation>
        <x14:dataValidation type="list" allowBlank="1" showInputMessage="1" showErrorMessage="1" errorTitle="Manual Input Error" error="Manual input not allowed, please select from drop down list_x000a_" promptTitle="Is it CHP Cogeneration?" prompt="Select an answer fom the drop down list" xr:uid="{C4C122C7-9511-4CD7-BAFB-5A7E8FFD099D}">
          <x14:formula1>
            <xm:f>Lists!$AG$2:$AG$4</xm:f>
          </x14:formula1>
          <xm:sqref>AA3:AA16 AG3:AG16 U3:U16 U46:U65 U67:U69 U74:U76 U78 U82 U84:U85 U87:U89 U72 AG45:AG246 AA45:AA246 U91:U246</xm:sqref>
        </x14:dataValidation>
        <x14:dataValidation type="list" allowBlank="1" showInputMessage="1" showErrorMessage="1" errorTitle="Manual Input Error" error="Manual input not allowed, please select from drop-down list " promptTitle="Connection Status" prompt="Please select from option in list" xr:uid="{5229DF32-E2C0-47EC-BF73-3ABE9DF6539A}">
          <x14:formula1>
            <xm:f>Lists!$AF$2:$AF$3</xm:f>
          </x14:formula1>
          <xm:sqref>AL3:AL16 AL93:AL246</xm:sqref>
        </x14:dataValidation>
        <x14:dataValidation type="list" allowBlank="1" showInputMessage="1" showErrorMessage="1" errorTitle="Manual entry not allowed" error="Please select an option from the drop down list" promptTitle="Distribution service provider" prompt="Please select an option from the drop down list" xr:uid="{F21D744D-D70A-4084-B330-6535495F43BD}">
          <x14:formula1>
            <xm:f>Lists!$AC$2:$AC$4</xm:f>
          </x14:formula1>
          <xm:sqref>AZ3:AZ15 AZ93:AZ246</xm:sqref>
        </x14:dataValidation>
        <x14:dataValidation type="list" allowBlank="1" showInputMessage="1" showErrorMessage="1" errorTitle="Mnaul entry not allowed" error="Please select an option from the drop down list" promptTitle="Transmission service provider" prompt="Please select an option from the drop down list" xr:uid="{0D9BE2FD-55D7-4216-9078-83BC53BAFF32}">
          <x14:formula1>
            <xm:f>Lists!$AD$2:$AD$4</xm:f>
          </x14:formula1>
          <xm:sqref>AZ16:AZ92 BA3:BA246</xm:sqref>
        </x14:dataValidation>
        <x14:dataValidation type="list" allowBlank="1" showInputMessage="1" showErrorMessage="1" errorTitle="Manual entry not allowed" error="Please select from list" promptTitle="Country" prompt="Please select from list" xr:uid="{7993A3AE-CBB0-4004-8956-72E7D2C265A7}">
          <x14:formula1>
            <xm:f>Lists!$AI$2:$AI$5</xm:f>
          </x14:formula1>
          <xm:sqref>L3:L7 K3:K16 K45:K246</xm:sqref>
        </x14:dataValidation>
        <x14:dataValidation type="list" allowBlank="1" showInputMessage="1" showErrorMessage="1" promptTitle="Connection Queue" prompt="Please select from list" xr:uid="{1A3A0BA4-0964-4DE8-9E62-C82747EF1019}">
          <x14:formula1>
            <xm:f>Lists!$AH$2:$AH$4</xm:f>
          </x14:formula1>
          <xm:sqref>BC3:BC246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pageSetUpPr fitToPage="1"/>
  </sheetPr>
  <dimension ref="A1:I45"/>
  <sheetViews>
    <sheetView showRowColHeaders="0" zoomScale="70" zoomScaleNormal="70" workbookViewId="0"/>
  </sheetViews>
  <sheetFormatPr defaultColWidth="0" defaultRowHeight="14.5" zeroHeight="1" x14ac:dyDescent="0.35"/>
  <cols>
    <col min="1" max="1" width="7.81640625" customWidth="1"/>
    <col min="2" max="3" width="2.81640625" customWidth="1"/>
    <col min="4" max="4" width="45.81640625" style="11" customWidth="1"/>
    <col min="5" max="5" width="115.453125" customWidth="1"/>
    <col min="6" max="6" width="2.81640625" customWidth="1"/>
    <col min="7" max="7" width="7.81640625" customWidth="1"/>
    <col min="8" max="9" width="0" hidden="1" customWidth="1"/>
    <col min="10" max="16384" width="9.1796875" hidden="1"/>
  </cols>
  <sheetData>
    <row r="1" spans="1:7" ht="15" thickBot="1" x14ac:dyDescent="0.4">
      <c r="A1" s="3"/>
      <c r="B1" s="3"/>
      <c r="C1" s="3"/>
      <c r="D1" s="4"/>
      <c r="E1" s="3"/>
      <c r="F1" s="3"/>
      <c r="G1" s="3"/>
    </row>
    <row r="2" spans="1:7" x14ac:dyDescent="0.35">
      <c r="A2" s="3"/>
      <c r="B2" s="5"/>
      <c r="C2" s="6"/>
      <c r="D2" s="7"/>
      <c r="E2" s="6"/>
      <c r="F2" s="8"/>
      <c r="G2" s="3"/>
    </row>
    <row r="3" spans="1:7" ht="15.5" thickBot="1" x14ac:dyDescent="0.4">
      <c r="A3" s="3"/>
      <c r="B3" s="9"/>
      <c r="C3" s="32" t="s">
        <v>174</v>
      </c>
      <c r="F3" s="10"/>
      <c r="G3" s="3"/>
    </row>
    <row r="4" spans="1:7" ht="16" thickTop="1" thickBot="1" x14ac:dyDescent="0.4">
      <c r="A4" s="3"/>
      <c r="B4" s="9"/>
      <c r="C4" s="32" t="s">
        <v>0</v>
      </c>
      <c r="D4" s="30"/>
      <c r="E4" s="29"/>
      <c r="F4" s="10"/>
      <c r="G4" s="3"/>
    </row>
    <row r="5" spans="1:7" ht="15" thickTop="1" x14ac:dyDescent="0.35">
      <c r="A5" s="3"/>
      <c r="B5" s="9"/>
      <c r="F5" s="10"/>
      <c r="G5" s="3"/>
    </row>
    <row r="6" spans="1:7" ht="30.75" customHeight="1" x14ac:dyDescent="0.35">
      <c r="A6" s="3"/>
      <c r="B6" s="9"/>
      <c r="D6" s="164" t="s">
        <v>209</v>
      </c>
      <c r="E6" s="165"/>
      <c r="F6" s="10"/>
      <c r="G6" s="3"/>
    </row>
    <row r="7" spans="1:7" x14ac:dyDescent="0.35">
      <c r="A7" s="3"/>
      <c r="B7" s="9"/>
      <c r="F7" s="10"/>
      <c r="G7" s="3"/>
    </row>
    <row r="8" spans="1:7" ht="15.5" thickBot="1" x14ac:dyDescent="0.4">
      <c r="A8" s="3"/>
      <c r="B8" s="9"/>
      <c r="C8" s="32" t="s">
        <v>22</v>
      </c>
      <c r="D8" s="30"/>
      <c r="E8" s="29"/>
      <c r="F8" s="10"/>
      <c r="G8" s="3"/>
    </row>
    <row r="9" spans="1:7" ht="15.5" thickTop="1" thickBot="1" x14ac:dyDescent="0.4">
      <c r="A9" s="3"/>
      <c r="B9" s="9"/>
      <c r="F9" s="10"/>
      <c r="G9" s="3"/>
    </row>
    <row r="10" spans="1:7" s="2" customFormat="1" x14ac:dyDescent="0.35">
      <c r="A10" s="12"/>
      <c r="B10" s="13"/>
      <c r="D10" s="39" t="s">
        <v>1</v>
      </c>
      <c r="E10" s="40" t="s">
        <v>2</v>
      </c>
      <c r="F10" s="14"/>
      <c r="G10" s="12"/>
    </row>
    <row r="11" spans="1:7" s="2" customFormat="1" x14ac:dyDescent="0.35">
      <c r="A11" s="12"/>
      <c r="B11" s="13"/>
      <c r="D11" s="167" t="s">
        <v>37</v>
      </c>
      <c r="E11" s="168"/>
      <c r="F11" s="14"/>
      <c r="G11" s="12"/>
    </row>
    <row r="12" spans="1:7" s="25" customFormat="1" ht="65" x14ac:dyDescent="0.35">
      <c r="A12" s="21"/>
      <c r="B12" s="37"/>
      <c r="D12" s="41" t="s">
        <v>103</v>
      </c>
      <c r="E12" s="64" t="s">
        <v>128</v>
      </c>
      <c r="F12" s="38"/>
      <c r="G12" s="21"/>
    </row>
    <row r="13" spans="1:7" s="25" customFormat="1" x14ac:dyDescent="0.35">
      <c r="A13" s="21"/>
      <c r="B13" s="37"/>
      <c r="D13" s="41" t="s">
        <v>30</v>
      </c>
      <c r="E13" s="42" t="s">
        <v>81</v>
      </c>
      <c r="F13" s="38"/>
      <c r="G13" s="21"/>
    </row>
    <row r="14" spans="1:7" s="35" customFormat="1" x14ac:dyDescent="0.35">
      <c r="A14" s="33"/>
      <c r="B14" s="34"/>
      <c r="D14" s="43" t="s">
        <v>31</v>
      </c>
      <c r="E14" s="42" t="s">
        <v>32</v>
      </c>
      <c r="F14" s="36"/>
      <c r="G14" s="33"/>
    </row>
    <row r="15" spans="1:7" s="35" customFormat="1" x14ac:dyDescent="0.35">
      <c r="A15" s="33"/>
      <c r="B15" s="34"/>
      <c r="D15" s="43" t="s">
        <v>23</v>
      </c>
      <c r="E15" s="64" t="s">
        <v>87</v>
      </c>
      <c r="F15" s="36"/>
      <c r="G15" s="33"/>
    </row>
    <row r="16" spans="1:7" s="35" customFormat="1" x14ac:dyDescent="0.35">
      <c r="A16" s="33"/>
      <c r="B16" s="34"/>
      <c r="D16" s="43" t="s">
        <v>27</v>
      </c>
      <c r="E16" s="64" t="s">
        <v>88</v>
      </c>
      <c r="F16" s="36"/>
      <c r="G16" s="33"/>
    </row>
    <row r="17" spans="1:7" s="35" customFormat="1" x14ac:dyDescent="0.35">
      <c r="A17" s="33"/>
      <c r="B17" s="34"/>
      <c r="D17" s="43" t="s">
        <v>24</v>
      </c>
      <c r="E17" s="64" t="s">
        <v>89</v>
      </c>
      <c r="F17" s="36"/>
      <c r="G17" s="33"/>
    </row>
    <row r="18" spans="1:7" s="35" customFormat="1" x14ac:dyDescent="0.35">
      <c r="A18" s="33"/>
      <c r="B18" s="34"/>
      <c r="D18" s="43" t="s">
        <v>25</v>
      </c>
      <c r="E18" s="64" t="s">
        <v>90</v>
      </c>
      <c r="F18" s="36"/>
      <c r="G18" s="33"/>
    </row>
    <row r="19" spans="1:7" s="35" customFormat="1" x14ac:dyDescent="0.35">
      <c r="A19" s="33"/>
      <c r="B19" s="34"/>
      <c r="D19" s="43" t="s">
        <v>26</v>
      </c>
      <c r="E19" s="64" t="s">
        <v>91</v>
      </c>
      <c r="F19" s="36"/>
      <c r="G19" s="33"/>
    </row>
    <row r="20" spans="1:7" s="35" customFormat="1" x14ac:dyDescent="0.35">
      <c r="A20" s="33"/>
      <c r="B20" s="34"/>
      <c r="D20" s="41" t="s">
        <v>84</v>
      </c>
      <c r="E20" s="64" t="s">
        <v>92</v>
      </c>
      <c r="F20" s="36"/>
      <c r="G20" s="33"/>
    </row>
    <row r="21" spans="1:7" s="2" customFormat="1" ht="39" x14ac:dyDescent="0.35">
      <c r="A21" s="12"/>
      <c r="B21" s="13"/>
      <c r="D21" s="41" t="s">
        <v>72</v>
      </c>
      <c r="E21" s="64" t="s">
        <v>111</v>
      </c>
      <c r="F21" s="14"/>
      <c r="G21" s="12"/>
    </row>
    <row r="22" spans="1:7" s="2" customFormat="1" ht="52" x14ac:dyDescent="0.35">
      <c r="A22" s="12"/>
      <c r="B22" s="13"/>
      <c r="D22" s="41" t="s">
        <v>93</v>
      </c>
      <c r="E22" s="64" t="s">
        <v>115</v>
      </c>
      <c r="F22" s="14"/>
      <c r="G22" s="12"/>
    </row>
    <row r="23" spans="1:7" s="2" customFormat="1" x14ac:dyDescent="0.35">
      <c r="A23" s="12"/>
      <c r="B23" s="13"/>
      <c r="D23" s="41" t="s">
        <v>4</v>
      </c>
      <c r="E23" s="64" t="s">
        <v>94</v>
      </c>
      <c r="F23" s="14"/>
      <c r="G23" s="12"/>
    </row>
    <row r="24" spans="1:7" s="2" customFormat="1" x14ac:dyDescent="0.35">
      <c r="A24" s="12"/>
      <c r="B24" s="13"/>
      <c r="D24" s="41" t="s">
        <v>5</v>
      </c>
      <c r="E24" s="64" t="s">
        <v>181</v>
      </c>
      <c r="F24" s="14"/>
      <c r="G24" s="12"/>
    </row>
    <row r="25" spans="1:7" s="2" customFormat="1" x14ac:dyDescent="0.35">
      <c r="A25" s="12"/>
      <c r="B25" s="13"/>
      <c r="D25" s="41" t="s">
        <v>33</v>
      </c>
      <c r="E25" s="64" t="s">
        <v>182</v>
      </c>
      <c r="F25" s="14"/>
      <c r="G25" s="12"/>
    </row>
    <row r="26" spans="1:7" s="2" customFormat="1" ht="26" x14ac:dyDescent="0.35">
      <c r="A26" s="12"/>
      <c r="B26" s="13"/>
      <c r="D26" s="41" t="s">
        <v>85</v>
      </c>
      <c r="E26" s="64" t="s">
        <v>95</v>
      </c>
      <c r="F26" s="14"/>
      <c r="G26" s="12"/>
    </row>
    <row r="27" spans="1:7" s="2" customFormat="1" x14ac:dyDescent="0.35">
      <c r="A27" s="12"/>
      <c r="B27" s="13"/>
      <c r="D27" s="41" t="s">
        <v>34</v>
      </c>
      <c r="E27" s="42" t="s">
        <v>116</v>
      </c>
      <c r="F27" s="14"/>
      <c r="G27" s="12"/>
    </row>
    <row r="28" spans="1:7" s="2" customFormat="1" ht="26" x14ac:dyDescent="0.35">
      <c r="A28" s="12"/>
      <c r="B28" s="13"/>
      <c r="D28" s="55" t="s">
        <v>82</v>
      </c>
      <c r="E28" s="42" t="s">
        <v>141</v>
      </c>
      <c r="F28" s="14"/>
      <c r="G28" s="12"/>
    </row>
    <row r="29" spans="1:7" s="2" customFormat="1" x14ac:dyDescent="0.35">
      <c r="A29" s="12"/>
      <c r="B29" s="13"/>
      <c r="D29" s="173" t="s">
        <v>210</v>
      </c>
      <c r="E29" s="174"/>
      <c r="F29" s="14"/>
      <c r="G29" s="12"/>
    </row>
    <row r="30" spans="1:7" s="2" customFormat="1" x14ac:dyDescent="0.35">
      <c r="A30" s="12"/>
      <c r="B30" s="13"/>
      <c r="D30" s="48" t="s">
        <v>134</v>
      </c>
      <c r="E30" s="65" t="s">
        <v>175</v>
      </c>
      <c r="F30" s="14"/>
      <c r="G30" s="12"/>
    </row>
    <row r="31" spans="1:7" s="2" customFormat="1" x14ac:dyDescent="0.35">
      <c r="A31" s="12"/>
      <c r="B31" s="13"/>
      <c r="D31" s="48" t="s">
        <v>120</v>
      </c>
      <c r="E31" s="46" t="s">
        <v>41</v>
      </c>
      <c r="F31" s="14"/>
      <c r="G31" s="12"/>
    </row>
    <row r="32" spans="1:7" s="2" customFormat="1" x14ac:dyDescent="0.35">
      <c r="A32" s="12"/>
      <c r="B32" s="13"/>
      <c r="D32" s="48" t="s">
        <v>121</v>
      </c>
      <c r="E32" s="46" t="s">
        <v>40</v>
      </c>
      <c r="F32" s="14"/>
      <c r="G32" s="12"/>
    </row>
    <row r="33" spans="1:7" s="2" customFormat="1" x14ac:dyDescent="0.35">
      <c r="A33" s="12"/>
      <c r="B33" s="13"/>
      <c r="D33" s="48" t="s">
        <v>176</v>
      </c>
      <c r="E33" s="66" t="s">
        <v>177</v>
      </c>
      <c r="F33" s="14"/>
      <c r="G33" s="12"/>
    </row>
    <row r="34" spans="1:7" s="2" customFormat="1" x14ac:dyDescent="0.35">
      <c r="A34" s="12"/>
      <c r="B34" s="13"/>
      <c r="D34" s="167" t="s">
        <v>76</v>
      </c>
      <c r="E34" s="168"/>
      <c r="F34" s="14"/>
      <c r="G34" s="12"/>
    </row>
    <row r="35" spans="1:7" s="2" customFormat="1" x14ac:dyDescent="0.35">
      <c r="A35" s="12"/>
      <c r="B35" s="13"/>
      <c r="D35" s="48" t="s">
        <v>47</v>
      </c>
      <c r="E35" s="64" t="s">
        <v>99</v>
      </c>
      <c r="F35" s="14"/>
      <c r="G35" s="12"/>
    </row>
    <row r="36" spans="1:7" s="2" customFormat="1" x14ac:dyDescent="0.35">
      <c r="A36" s="12"/>
      <c r="B36" s="13"/>
      <c r="D36" s="48" t="s">
        <v>77</v>
      </c>
      <c r="E36" s="67" t="s">
        <v>100</v>
      </c>
      <c r="F36" s="14"/>
      <c r="G36" s="12"/>
    </row>
    <row r="37" spans="1:7" s="2" customFormat="1" x14ac:dyDescent="0.35">
      <c r="A37" s="12"/>
      <c r="B37" s="13"/>
      <c r="D37" s="48" t="s">
        <v>48</v>
      </c>
      <c r="E37" s="67" t="s">
        <v>126</v>
      </c>
      <c r="F37" s="14"/>
      <c r="G37" s="12"/>
    </row>
    <row r="38" spans="1:7" s="2" customFormat="1" x14ac:dyDescent="0.35">
      <c r="A38" s="12"/>
      <c r="B38" s="13"/>
      <c r="D38" s="167" t="s">
        <v>101</v>
      </c>
      <c r="E38" s="168"/>
      <c r="F38" s="14"/>
      <c r="G38" s="12"/>
    </row>
    <row r="39" spans="1:7" s="2" customFormat="1" ht="15" thickBot="1" x14ac:dyDescent="0.4">
      <c r="A39" s="12"/>
      <c r="B39" s="13"/>
      <c r="D39" s="55" t="s">
        <v>36</v>
      </c>
      <c r="E39" s="49" t="s">
        <v>97</v>
      </c>
      <c r="F39" s="14"/>
      <c r="G39" s="12"/>
    </row>
    <row r="40" spans="1:7" x14ac:dyDescent="0.35">
      <c r="A40" s="3"/>
      <c r="B40" s="9"/>
      <c r="D40" s="15"/>
      <c r="E40" s="16"/>
      <c r="F40" s="10"/>
      <c r="G40" s="3"/>
    </row>
    <row r="41" spans="1:7" ht="15.5" thickBot="1" x14ac:dyDescent="0.4">
      <c r="A41" s="3"/>
      <c r="B41" s="9"/>
      <c r="C41" s="32" t="s">
        <v>80</v>
      </c>
      <c r="D41" s="32"/>
      <c r="E41" s="32"/>
      <c r="F41" s="10"/>
      <c r="G41" s="3"/>
    </row>
    <row r="42" spans="1:7" ht="15" thickTop="1" x14ac:dyDescent="0.35">
      <c r="A42" s="3"/>
      <c r="B42" s="9"/>
      <c r="F42" s="10"/>
      <c r="G42" s="3"/>
    </row>
    <row r="43" spans="1:7" ht="45" customHeight="1" x14ac:dyDescent="0.35">
      <c r="A43" s="3"/>
      <c r="B43" s="9"/>
      <c r="D43" s="162" t="s">
        <v>172</v>
      </c>
      <c r="E43" s="163"/>
      <c r="F43" s="10"/>
      <c r="G43" s="3"/>
    </row>
    <row r="44" spans="1:7" ht="15" thickBot="1" x14ac:dyDescent="0.4">
      <c r="A44" s="3"/>
      <c r="B44" s="17"/>
      <c r="C44" s="18"/>
      <c r="D44" s="19"/>
      <c r="E44" s="18"/>
      <c r="F44" s="20"/>
      <c r="G44" s="3"/>
    </row>
    <row r="45" spans="1:7" x14ac:dyDescent="0.35">
      <c r="A45" s="3"/>
      <c r="B45" s="3"/>
      <c r="C45" s="3"/>
      <c r="D45" s="4"/>
      <c r="E45" s="3"/>
      <c r="F45" s="3"/>
      <c r="G45" s="3"/>
    </row>
  </sheetData>
  <mergeCells count="6">
    <mergeCell ref="D43:E43"/>
    <mergeCell ref="D34:E34"/>
    <mergeCell ref="D38:E38"/>
    <mergeCell ref="D6:E6"/>
    <mergeCell ref="D11:E11"/>
    <mergeCell ref="D29:E29"/>
  </mergeCells>
  <pageMargins left="0.7" right="0.7" top="0.75" bottom="0.75" header="0.3" footer="0.3"/>
  <pageSetup paperSize="9" scale="7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sheetPr>
  <dimension ref="A1:AA160"/>
  <sheetViews>
    <sheetView zoomScale="80" zoomScaleNormal="80" workbookViewId="0">
      <pane xSplit="1" ySplit="2" topLeftCell="B3" activePane="bottomRight" state="frozen"/>
      <selection pane="topRight" activeCell="B1" sqref="B1"/>
      <selection pane="bottomLeft" activeCell="A3" sqref="A3"/>
      <selection pane="bottomRight" activeCell="A3" sqref="A3"/>
    </sheetView>
  </sheetViews>
  <sheetFormatPr defaultColWidth="2" defaultRowHeight="14.5" x14ac:dyDescent="0.35"/>
  <cols>
    <col min="1" max="1" width="27.1796875" style="22" customWidth="1"/>
    <col min="2" max="2" width="43.81640625" customWidth="1"/>
    <col min="3" max="3" width="28.1796875" style="2" customWidth="1"/>
    <col min="4" max="4" width="36" customWidth="1"/>
    <col min="5" max="7" width="39.81640625" customWidth="1"/>
    <col min="8" max="11" width="33.1796875" customWidth="1"/>
    <col min="12" max="15" width="33.54296875" customWidth="1"/>
    <col min="16" max="16" width="41.1796875" customWidth="1"/>
    <col min="17" max="21" width="27.81640625" customWidth="1"/>
    <col min="22" max="24" width="21.81640625" customWidth="1"/>
    <col min="25" max="25" width="19.453125" customWidth="1"/>
    <col min="26" max="26" width="9.54296875" customWidth="1"/>
    <col min="27" max="27" width="16.81640625" customWidth="1"/>
    <col min="28" max="16348" width="0" hidden="1" customWidth="1"/>
  </cols>
  <sheetData>
    <row r="1" spans="1:27" ht="15" customHeight="1" x14ac:dyDescent="0.35">
      <c r="A1" s="58" t="s">
        <v>37</v>
      </c>
      <c r="B1" s="58"/>
      <c r="C1" s="58"/>
      <c r="D1" s="58"/>
      <c r="E1" s="58"/>
      <c r="F1" s="58"/>
      <c r="G1" s="58"/>
      <c r="H1" s="58"/>
      <c r="I1" s="58"/>
      <c r="J1" s="58"/>
      <c r="K1" s="58"/>
      <c r="L1" s="58"/>
      <c r="M1" s="58"/>
      <c r="N1" s="58"/>
      <c r="O1" s="58"/>
      <c r="P1" s="58"/>
      <c r="Q1" s="58"/>
      <c r="R1" s="59" t="s">
        <v>75</v>
      </c>
      <c r="S1" s="58"/>
      <c r="T1" s="58"/>
      <c r="U1" s="58"/>
      <c r="V1" s="63" t="s">
        <v>78</v>
      </c>
      <c r="W1" s="57"/>
      <c r="X1" s="57"/>
      <c r="Y1" s="58"/>
    </row>
    <row r="2" spans="1:27" s="1" customFormat="1" ht="58.5" customHeight="1" x14ac:dyDescent="0.35">
      <c r="A2" s="85" t="s">
        <v>103</v>
      </c>
      <c r="B2" s="85" t="s">
        <v>30</v>
      </c>
      <c r="C2" s="85" t="s">
        <v>31</v>
      </c>
      <c r="D2" s="85" t="s">
        <v>23</v>
      </c>
      <c r="E2" s="85" t="s">
        <v>27</v>
      </c>
      <c r="F2" s="85" t="s">
        <v>24</v>
      </c>
      <c r="G2" s="85" t="s">
        <v>25</v>
      </c>
      <c r="H2" s="85" t="s">
        <v>26</v>
      </c>
      <c r="I2" s="85" t="s">
        <v>84</v>
      </c>
      <c r="J2" s="85" t="s">
        <v>72</v>
      </c>
      <c r="K2" s="85" t="s">
        <v>73</v>
      </c>
      <c r="L2" s="85" t="s">
        <v>4</v>
      </c>
      <c r="M2" s="85" t="s">
        <v>5</v>
      </c>
      <c r="N2" s="85" t="s">
        <v>86</v>
      </c>
      <c r="O2" s="85" t="s">
        <v>85</v>
      </c>
      <c r="P2" s="85" t="s">
        <v>34</v>
      </c>
      <c r="Q2" s="86" t="s">
        <v>82</v>
      </c>
      <c r="R2" s="87" t="s">
        <v>134</v>
      </c>
      <c r="S2" s="86" t="s">
        <v>135</v>
      </c>
      <c r="T2" s="86" t="s">
        <v>136</v>
      </c>
      <c r="U2" s="86" t="s">
        <v>176</v>
      </c>
      <c r="V2" s="88" t="s">
        <v>47</v>
      </c>
      <c r="W2" s="89" t="s">
        <v>77</v>
      </c>
      <c r="X2" s="89" t="s">
        <v>48</v>
      </c>
      <c r="Y2" s="115" t="s">
        <v>36</v>
      </c>
      <c r="Z2"/>
      <c r="AA2"/>
    </row>
    <row r="3" spans="1:27" ht="30" customHeight="1" x14ac:dyDescent="0.35">
      <c r="A3" s="91"/>
      <c r="B3" s="92"/>
      <c r="C3" s="92"/>
      <c r="D3" s="92"/>
      <c r="E3" s="92"/>
      <c r="F3" s="92"/>
      <c r="G3" s="93"/>
      <c r="H3" s="93"/>
      <c r="I3" s="94"/>
      <c r="J3" s="95"/>
      <c r="K3" s="95"/>
      <c r="L3" s="93"/>
      <c r="M3" s="93"/>
      <c r="N3" s="93"/>
      <c r="O3" s="95"/>
      <c r="P3" s="95"/>
      <c r="Q3" s="94"/>
      <c r="R3" s="97"/>
      <c r="S3" s="97"/>
      <c r="T3" s="97"/>
      <c r="U3" s="99"/>
      <c r="V3" s="116"/>
      <c r="W3" s="94"/>
      <c r="X3" s="95"/>
      <c r="Y3" s="117"/>
    </row>
    <row r="4" spans="1:27" ht="30" customHeight="1" x14ac:dyDescent="0.35">
      <c r="A4" s="91"/>
      <c r="B4" s="92"/>
      <c r="C4" s="92"/>
      <c r="D4" s="92"/>
      <c r="E4" s="92"/>
      <c r="F4" s="95"/>
      <c r="G4" s="93"/>
      <c r="H4" s="93"/>
      <c r="I4" s="94"/>
      <c r="J4" s="95"/>
      <c r="K4" s="95"/>
      <c r="L4" s="93"/>
      <c r="M4" s="93"/>
      <c r="N4" s="93"/>
      <c r="O4" s="95"/>
      <c r="P4" s="95"/>
      <c r="Q4" s="94"/>
      <c r="R4" s="97"/>
      <c r="S4" s="97"/>
      <c r="T4" s="97"/>
      <c r="U4" s="99"/>
      <c r="V4" s="116"/>
      <c r="W4" s="94"/>
      <c r="X4" s="95"/>
      <c r="Y4" s="118"/>
    </row>
    <row r="5" spans="1:27" ht="30" customHeight="1" x14ac:dyDescent="0.35">
      <c r="A5" s="91"/>
      <c r="B5" s="92"/>
      <c r="C5" s="92"/>
      <c r="D5" s="92"/>
      <c r="E5" s="92"/>
      <c r="F5" s="95"/>
      <c r="G5" s="93"/>
      <c r="H5" s="93"/>
      <c r="I5" s="94"/>
      <c r="J5" s="95"/>
      <c r="K5" s="95"/>
      <c r="L5" s="93"/>
      <c r="M5" s="93"/>
      <c r="N5" s="93"/>
      <c r="O5" s="95"/>
      <c r="P5" s="95"/>
      <c r="Q5" s="94"/>
      <c r="R5" s="97"/>
      <c r="S5" s="97"/>
      <c r="T5" s="97"/>
      <c r="U5" s="99"/>
      <c r="V5" s="116"/>
      <c r="W5" s="94"/>
      <c r="X5" s="95"/>
      <c r="Y5" s="118"/>
    </row>
    <row r="6" spans="1:27" ht="30" customHeight="1" x14ac:dyDescent="0.35">
      <c r="A6" s="91"/>
      <c r="B6" s="92"/>
      <c r="C6" s="92"/>
      <c r="D6" s="92"/>
      <c r="E6" s="92"/>
      <c r="F6" s="95"/>
      <c r="G6" s="93"/>
      <c r="H6" s="93"/>
      <c r="I6" s="94"/>
      <c r="J6" s="95"/>
      <c r="K6" s="95"/>
      <c r="L6" s="93"/>
      <c r="M6" s="93"/>
      <c r="N6" s="93"/>
      <c r="O6" s="95"/>
      <c r="P6" s="95"/>
      <c r="Q6" s="94"/>
      <c r="R6" s="97"/>
      <c r="S6" s="97"/>
      <c r="T6" s="97"/>
      <c r="U6" s="99"/>
      <c r="V6" s="116"/>
      <c r="W6" s="94"/>
      <c r="X6" s="95"/>
      <c r="Y6" s="118"/>
    </row>
    <row r="7" spans="1:27" ht="30" customHeight="1" x14ac:dyDescent="0.35">
      <c r="A7" s="91"/>
      <c r="B7" s="92"/>
      <c r="C7" s="92"/>
      <c r="D7" s="92"/>
      <c r="E7" s="92"/>
      <c r="F7" s="95"/>
      <c r="G7" s="93"/>
      <c r="H7" s="93"/>
      <c r="I7" s="94"/>
      <c r="J7" s="95"/>
      <c r="K7" s="95"/>
      <c r="L7" s="93"/>
      <c r="M7" s="93"/>
      <c r="N7" s="93"/>
      <c r="O7" s="95"/>
      <c r="P7" s="95"/>
      <c r="Q7" s="94"/>
      <c r="R7" s="97"/>
      <c r="S7" s="97"/>
      <c r="T7" s="97"/>
      <c r="U7" s="99"/>
      <c r="V7" s="116"/>
      <c r="W7" s="94"/>
      <c r="X7" s="95"/>
      <c r="Y7" s="118"/>
    </row>
    <row r="8" spans="1:27" ht="30" customHeight="1" x14ac:dyDescent="0.35">
      <c r="A8" s="91"/>
      <c r="B8" s="92"/>
      <c r="C8" s="92"/>
      <c r="D8" s="92"/>
      <c r="E8" s="92"/>
      <c r="F8" s="95"/>
      <c r="G8" s="93"/>
      <c r="H8" s="93"/>
      <c r="I8" s="94"/>
      <c r="J8" s="95"/>
      <c r="K8" s="95"/>
      <c r="L8" s="93"/>
      <c r="M8" s="93"/>
      <c r="N8" s="93"/>
      <c r="O8" s="95"/>
      <c r="P8" s="95"/>
      <c r="Q8" s="94"/>
      <c r="R8" s="97"/>
      <c r="S8" s="97"/>
      <c r="T8" s="97"/>
      <c r="U8" s="99"/>
      <c r="V8" s="116"/>
      <c r="W8" s="94"/>
      <c r="X8" s="95"/>
      <c r="Y8" s="118"/>
    </row>
    <row r="9" spans="1:27" ht="30" customHeight="1" x14ac:dyDescent="0.35">
      <c r="A9" s="91"/>
      <c r="B9" s="92"/>
      <c r="C9" s="92"/>
      <c r="D9" s="92"/>
      <c r="E9" s="92"/>
      <c r="F9" s="95"/>
      <c r="G9" s="93"/>
      <c r="H9" s="93"/>
      <c r="I9" s="94"/>
      <c r="J9" s="95"/>
      <c r="K9" s="95"/>
      <c r="L9" s="93"/>
      <c r="M9" s="93"/>
      <c r="N9" s="93"/>
      <c r="O9" s="95"/>
      <c r="P9" s="95"/>
      <c r="Q9" s="94"/>
      <c r="R9" s="97"/>
      <c r="S9" s="97"/>
      <c r="T9" s="97"/>
      <c r="U9" s="99"/>
      <c r="V9" s="116"/>
      <c r="W9" s="94"/>
      <c r="X9" s="95"/>
      <c r="Y9" s="118"/>
    </row>
    <row r="10" spans="1:27" ht="30" customHeight="1" x14ac:dyDescent="0.35">
      <c r="A10" s="91"/>
      <c r="B10" s="92"/>
      <c r="C10" s="92"/>
      <c r="D10" s="92"/>
      <c r="E10" s="92"/>
      <c r="F10" s="95"/>
      <c r="G10" s="93"/>
      <c r="H10" s="93"/>
      <c r="I10" s="94"/>
      <c r="J10" s="95"/>
      <c r="K10" s="95"/>
      <c r="L10" s="93"/>
      <c r="M10" s="93"/>
      <c r="N10" s="93"/>
      <c r="O10" s="95"/>
      <c r="P10" s="95"/>
      <c r="Q10" s="94"/>
      <c r="R10" s="97"/>
      <c r="S10" s="97"/>
      <c r="T10" s="97"/>
      <c r="U10" s="99"/>
      <c r="V10" s="116"/>
      <c r="W10" s="94"/>
      <c r="X10" s="95"/>
      <c r="Y10" s="118"/>
    </row>
    <row r="11" spans="1:27" ht="30" customHeight="1" x14ac:dyDescent="0.35">
      <c r="A11" s="91"/>
      <c r="B11" s="92"/>
      <c r="C11" s="92"/>
      <c r="D11" s="92"/>
      <c r="E11" s="92"/>
      <c r="F11" s="95"/>
      <c r="G11" s="93"/>
      <c r="H11" s="93"/>
      <c r="I11" s="94"/>
      <c r="J11" s="95"/>
      <c r="K11" s="95"/>
      <c r="L11" s="93"/>
      <c r="M11" s="93"/>
      <c r="N11" s="93"/>
      <c r="O11" s="95"/>
      <c r="P11" s="95"/>
      <c r="Q11" s="94"/>
      <c r="R11" s="97"/>
      <c r="S11" s="97"/>
      <c r="T11" s="97"/>
      <c r="U11" s="99"/>
      <c r="V11" s="116"/>
      <c r="W11" s="94"/>
      <c r="X11" s="95"/>
      <c r="Y11" s="118"/>
    </row>
    <row r="12" spans="1:27" ht="30" customHeight="1" x14ac:dyDescent="0.35">
      <c r="A12" s="91"/>
      <c r="B12" s="92"/>
      <c r="C12" s="92"/>
      <c r="D12" s="92"/>
      <c r="E12" s="92"/>
      <c r="F12" s="95"/>
      <c r="G12" s="93"/>
      <c r="H12" s="93"/>
      <c r="I12" s="94"/>
      <c r="J12" s="95"/>
      <c r="K12" s="95"/>
      <c r="L12" s="93"/>
      <c r="M12" s="93"/>
      <c r="N12" s="93"/>
      <c r="O12" s="95"/>
      <c r="P12" s="95"/>
      <c r="Q12" s="94"/>
      <c r="R12" s="97"/>
      <c r="S12" s="97"/>
      <c r="T12" s="97"/>
      <c r="U12" s="99"/>
      <c r="V12" s="116"/>
      <c r="W12" s="94"/>
      <c r="X12" s="95"/>
      <c r="Y12" s="118"/>
    </row>
    <row r="13" spans="1:27" ht="30" customHeight="1" x14ac:dyDescent="0.35">
      <c r="A13" s="91"/>
      <c r="B13" s="92"/>
      <c r="C13" s="92"/>
      <c r="D13" s="92"/>
      <c r="E13" s="92"/>
      <c r="F13" s="95"/>
      <c r="G13" s="93"/>
      <c r="H13" s="93"/>
      <c r="I13" s="94"/>
      <c r="J13" s="95"/>
      <c r="K13" s="95"/>
      <c r="L13" s="93"/>
      <c r="M13" s="93"/>
      <c r="N13" s="93"/>
      <c r="O13" s="95"/>
      <c r="P13" s="95"/>
      <c r="Q13" s="94"/>
      <c r="R13" s="97"/>
      <c r="S13" s="97"/>
      <c r="T13" s="97"/>
      <c r="U13" s="99"/>
      <c r="V13" s="116"/>
      <c r="W13" s="94"/>
      <c r="X13" s="95"/>
      <c r="Y13" s="118"/>
    </row>
    <row r="14" spans="1:27" ht="30" customHeight="1" x14ac:dyDescent="0.35">
      <c r="A14" s="91"/>
      <c r="B14" s="92"/>
      <c r="C14" s="92"/>
      <c r="D14" s="92"/>
      <c r="E14" s="92"/>
      <c r="F14" s="95"/>
      <c r="G14" s="93"/>
      <c r="H14" s="93"/>
      <c r="I14" s="94"/>
      <c r="J14" s="95"/>
      <c r="K14" s="95"/>
      <c r="L14" s="93"/>
      <c r="M14" s="93"/>
      <c r="N14" s="93"/>
      <c r="O14" s="95"/>
      <c r="P14" s="95"/>
      <c r="Q14" s="94"/>
      <c r="R14" s="97"/>
      <c r="S14" s="97"/>
      <c r="T14" s="97"/>
      <c r="U14" s="99"/>
      <c r="V14" s="116"/>
      <c r="W14" s="94"/>
      <c r="X14" s="95"/>
      <c r="Y14" s="118"/>
    </row>
    <row r="15" spans="1:27" ht="30" customHeight="1" x14ac:dyDescent="0.35">
      <c r="A15" s="91"/>
      <c r="B15" s="92"/>
      <c r="C15" s="92"/>
      <c r="D15" s="92"/>
      <c r="E15" s="92"/>
      <c r="F15" s="95"/>
      <c r="G15" s="93"/>
      <c r="H15" s="93"/>
      <c r="I15" s="94"/>
      <c r="J15" s="95"/>
      <c r="K15" s="95"/>
      <c r="L15" s="93"/>
      <c r="M15" s="93"/>
      <c r="N15" s="93"/>
      <c r="O15" s="95"/>
      <c r="P15" s="95"/>
      <c r="Q15" s="94"/>
      <c r="R15" s="97"/>
      <c r="S15" s="97"/>
      <c r="T15" s="97"/>
      <c r="U15" s="99"/>
      <c r="V15" s="116"/>
      <c r="W15" s="94"/>
      <c r="X15" s="95"/>
      <c r="Y15" s="118"/>
    </row>
    <row r="16" spans="1:27" ht="30" customHeight="1" x14ac:dyDescent="0.35">
      <c r="A16" s="91"/>
      <c r="B16" s="92"/>
      <c r="C16" s="92"/>
      <c r="D16" s="92"/>
      <c r="E16" s="92"/>
      <c r="F16" s="95"/>
      <c r="G16" s="93"/>
      <c r="H16" s="93"/>
      <c r="I16" s="94"/>
      <c r="J16" s="95"/>
      <c r="K16" s="95"/>
      <c r="L16" s="93"/>
      <c r="M16" s="93"/>
      <c r="N16" s="93"/>
      <c r="O16" s="95"/>
      <c r="P16" s="95"/>
      <c r="Q16" s="94"/>
      <c r="R16" s="97"/>
      <c r="S16" s="97"/>
      <c r="T16" s="97"/>
      <c r="U16" s="99"/>
      <c r="V16" s="116"/>
      <c r="W16" s="94"/>
      <c r="X16" s="95"/>
      <c r="Y16" s="118"/>
    </row>
    <row r="17" spans="1:25" ht="25" customHeight="1" x14ac:dyDescent="0.35">
      <c r="A17" s="91"/>
      <c r="B17" s="92"/>
      <c r="C17" s="92"/>
      <c r="D17" s="92"/>
      <c r="E17" s="92"/>
      <c r="F17" s="95"/>
      <c r="G17" s="93"/>
      <c r="H17" s="93"/>
      <c r="I17" s="94"/>
      <c r="J17" s="95"/>
      <c r="K17" s="95"/>
      <c r="L17" s="93"/>
      <c r="M17" s="93"/>
      <c r="N17" s="93"/>
      <c r="O17" s="95"/>
      <c r="P17" s="95"/>
      <c r="Q17" s="94"/>
      <c r="R17" s="97"/>
      <c r="S17" s="97"/>
      <c r="T17" s="97"/>
      <c r="U17" s="99"/>
      <c r="V17" s="116"/>
      <c r="W17" s="94"/>
      <c r="X17" s="95"/>
      <c r="Y17" s="118"/>
    </row>
    <row r="18" spans="1:25" ht="25" customHeight="1" x14ac:dyDescent="0.35">
      <c r="A18" s="91"/>
      <c r="B18" s="92"/>
      <c r="C18" s="92"/>
      <c r="D18" s="92"/>
      <c r="E18" s="92"/>
      <c r="F18" s="95"/>
      <c r="G18" s="93"/>
      <c r="H18" s="93"/>
      <c r="I18" s="94"/>
      <c r="J18" s="119"/>
      <c r="K18" s="119"/>
      <c r="L18" s="120"/>
      <c r="M18" s="120"/>
      <c r="N18" s="120"/>
      <c r="O18" s="119"/>
      <c r="P18" s="95"/>
      <c r="Q18" s="121"/>
      <c r="R18" s="122"/>
      <c r="S18" s="122"/>
      <c r="T18" s="122"/>
      <c r="U18" s="123"/>
      <c r="V18" s="124"/>
      <c r="W18" s="121"/>
      <c r="X18" s="119"/>
      <c r="Y18" s="118"/>
    </row>
    <row r="19" spans="1:25" ht="25" customHeight="1" x14ac:dyDescent="0.35">
      <c r="A19" s="91"/>
      <c r="B19" s="92"/>
      <c r="C19" s="92"/>
      <c r="D19" s="92"/>
      <c r="E19" s="92"/>
      <c r="F19" s="95"/>
      <c r="G19" s="93"/>
      <c r="H19" s="93"/>
      <c r="I19" s="94"/>
      <c r="J19" s="119"/>
      <c r="K19" s="119"/>
      <c r="L19" s="120"/>
      <c r="M19" s="120"/>
      <c r="N19" s="120"/>
      <c r="O19" s="119"/>
      <c r="P19" s="95"/>
      <c r="Q19" s="121"/>
      <c r="R19" s="122"/>
      <c r="S19" s="122"/>
      <c r="T19" s="122"/>
      <c r="U19" s="123"/>
      <c r="V19" s="124"/>
      <c r="W19" s="121"/>
      <c r="X19" s="119"/>
      <c r="Y19" s="118"/>
    </row>
    <row r="20" spans="1:25" ht="25" customHeight="1" x14ac:dyDescent="0.35">
      <c r="A20" s="91"/>
      <c r="B20" s="92"/>
      <c r="C20" s="92"/>
      <c r="D20" s="92"/>
      <c r="E20" s="92"/>
      <c r="F20" s="95"/>
      <c r="G20" s="93"/>
      <c r="H20" s="93"/>
      <c r="I20" s="94"/>
      <c r="J20" s="119"/>
      <c r="K20" s="119"/>
      <c r="L20" s="120"/>
      <c r="M20" s="120"/>
      <c r="N20" s="120"/>
      <c r="O20" s="119"/>
      <c r="P20" s="95"/>
      <c r="Q20" s="121"/>
      <c r="R20" s="122"/>
      <c r="S20" s="122"/>
      <c r="T20" s="122"/>
      <c r="U20" s="123"/>
      <c r="V20" s="124"/>
      <c r="W20" s="121"/>
      <c r="X20" s="119"/>
      <c r="Y20" s="118"/>
    </row>
    <row r="21" spans="1:25" ht="25" customHeight="1" x14ac:dyDescent="0.35">
      <c r="A21" s="91"/>
      <c r="B21" s="92"/>
      <c r="C21" s="92"/>
      <c r="D21" s="92"/>
      <c r="E21" s="92"/>
      <c r="F21" s="95"/>
      <c r="G21" s="93"/>
      <c r="H21" s="93"/>
      <c r="I21" s="94"/>
      <c r="J21" s="119"/>
      <c r="K21" s="119"/>
      <c r="L21" s="120"/>
      <c r="M21" s="120"/>
      <c r="N21" s="120"/>
      <c r="O21" s="119"/>
      <c r="P21" s="95"/>
      <c r="Q21" s="121"/>
      <c r="R21" s="122"/>
      <c r="S21" s="122"/>
      <c r="T21" s="122"/>
      <c r="U21" s="123"/>
      <c r="V21" s="124"/>
      <c r="W21" s="121"/>
      <c r="X21" s="119"/>
      <c r="Y21" s="118"/>
    </row>
    <row r="22" spans="1:25" ht="25" customHeight="1" x14ac:dyDescent="0.35">
      <c r="A22" s="91"/>
      <c r="B22" s="92"/>
      <c r="C22" s="92"/>
      <c r="D22" s="92"/>
      <c r="E22" s="92"/>
      <c r="F22" s="95"/>
      <c r="G22" s="93"/>
      <c r="H22" s="93"/>
      <c r="I22" s="94"/>
      <c r="J22" s="119"/>
      <c r="K22" s="119"/>
      <c r="L22" s="120"/>
      <c r="M22" s="120"/>
      <c r="N22" s="120"/>
      <c r="O22" s="119"/>
      <c r="P22" s="95"/>
      <c r="Q22" s="121"/>
      <c r="R22" s="122"/>
      <c r="S22" s="122"/>
      <c r="T22" s="122"/>
      <c r="U22" s="123"/>
      <c r="V22" s="124"/>
      <c r="W22" s="121"/>
      <c r="X22" s="119"/>
      <c r="Y22" s="118"/>
    </row>
    <row r="23" spans="1:25" ht="25" customHeight="1" x14ac:dyDescent="0.35">
      <c r="A23" s="91"/>
      <c r="B23" s="92"/>
      <c r="C23" s="92"/>
      <c r="D23" s="92"/>
      <c r="E23" s="92"/>
      <c r="F23" s="95"/>
      <c r="G23" s="93"/>
      <c r="H23" s="93"/>
      <c r="I23" s="94"/>
      <c r="J23" s="119"/>
      <c r="K23" s="119"/>
      <c r="L23" s="120"/>
      <c r="M23" s="120"/>
      <c r="N23" s="120"/>
      <c r="O23" s="119"/>
      <c r="P23" s="95"/>
      <c r="Q23" s="121"/>
      <c r="R23" s="122"/>
      <c r="S23" s="122"/>
      <c r="T23" s="122"/>
      <c r="U23" s="123"/>
      <c r="V23" s="124"/>
      <c r="W23" s="121"/>
      <c r="X23" s="119"/>
      <c r="Y23" s="118"/>
    </row>
    <row r="24" spans="1:25" ht="25" customHeight="1" x14ac:dyDescent="0.35">
      <c r="A24" s="91"/>
      <c r="B24" s="92"/>
      <c r="C24" s="92"/>
      <c r="D24" s="92"/>
      <c r="E24" s="92"/>
      <c r="F24" s="95"/>
      <c r="G24" s="93"/>
      <c r="H24" s="93"/>
      <c r="I24" s="94"/>
      <c r="J24" s="119"/>
      <c r="K24" s="119"/>
      <c r="L24" s="120"/>
      <c r="M24" s="120"/>
      <c r="N24" s="120"/>
      <c r="O24" s="119"/>
      <c r="P24" s="95"/>
      <c r="Q24" s="121"/>
      <c r="R24" s="122"/>
      <c r="S24" s="122"/>
      <c r="T24" s="122"/>
      <c r="U24" s="123"/>
      <c r="V24" s="124"/>
      <c r="W24" s="121"/>
      <c r="X24" s="119"/>
      <c r="Y24" s="118"/>
    </row>
    <row r="25" spans="1:25" ht="25" customHeight="1" x14ac:dyDescent="0.35">
      <c r="A25" s="91"/>
      <c r="B25" s="92"/>
      <c r="C25" s="92"/>
      <c r="D25" s="92"/>
      <c r="E25" s="92"/>
      <c r="F25" s="95"/>
      <c r="G25" s="93"/>
      <c r="H25" s="93"/>
      <c r="I25" s="94"/>
      <c r="J25" s="119"/>
      <c r="K25" s="119"/>
      <c r="L25" s="120"/>
      <c r="M25" s="120"/>
      <c r="N25" s="120"/>
      <c r="O25" s="119"/>
      <c r="P25" s="95"/>
      <c r="Q25" s="121"/>
      <c r="R25" s="122"/>
      <c r="S25" s="122"/>
      <c r="T25" s="122"/>
      <c r="U25" s="123"/>
      <c r="V25" s="124"/>
      <c r="W25" s="121"/>
      <c r="X25" s="119"/>
      <c r="Y25" s="118"/>
    </row>
    <row r="26" spans="1:25" ht="25" customHeight="1" x14ac:dyDescent="0.35">
      <c r="A26" s="91"/>
      <c r="B26" s="92"/>
      <c r="C26" s="92"/>
      <c r="D26" s="92"/>
      <c r="E26" s="92"/>
      <c r="F26" s="95"/>
      <c r="G26" s="93"/>
      <c r="H26" s="93"/>
      <c r="I26" s="94"/>
      <c r="J26" s="119"/>
      <c r="K26" s="119"/>
      <c r="L26" s="120"/>
      <c r="M26" s="120"/>
      <c r="N26" s="120"/>
      <c r="O26" s="119"/>
      <c r="P26" s="95"/>
      <c r="Q26" s="121"/>
      <c r="R26" s="122"/>
      <c r="S26" s="122"/>
      <c r="T26" s="122"/>
      <c r="U26" s="123"/>
      <c r="V26" s="124"/>
      <c r="W26" s="121"/>
      <c r="X26" s="119"/>
      <c r="Y26" s="118"/>
    </row>
    <row r="27" spans="1:25" ht="25" customHeight="1" x14ac:dyDescent="0.35">
      <c r="A27" s="91"/>
      <c r="B27" s="92"/>
      <c r="C27" s="92"/>
      <c r="D27" s="92"/>
      <c r="E27" s="92"/>
      <c r="F27" s="95"/>
      <c r="G27" s="93"/>
      <c r="H27" s="93"/>
      <c r="I27" s="94"/>
      <c r="J27" s="119"/>
      <c r="K27" s="119"/>
      <c r="L27" s="120"/>
      <c r="M27" s="120"/>
      <c r="N27" s="120"/>
      <c r="O27" s="119"/>
      <c r="P27" s="95"/>
      <c r="Q27" s="121"/>
      <c r="R27" s="122"/>
      <c r="S27" s="122"/>
      <c r="T27" s="122"/>
      <c r="U27" s="123"/>
      <c r="V27" s="124"/>
      <c r="W27" s="121"/>
      <c r="X27" s="119"/>
      <c r="Y27" s="118"/>
    </row>
    <row r="28" spans="1:25" ht="25" customHeight="1" x14ac:dyDescent="0.35">
      <c r="A28" s="91"/>
      <c r="B28" s="92"/>
      <c r="C28" s="92"/>
      <c r="D28" s="92"/>
      <c r="E28" s="92"/>
      <c r="F28" s="95"/>
      <c r="G28" s="93"/>
      <c r="H28" s="93"/>
      <c r="I28" s="94"/>
      <c r="J28" s="119"/>
      <c r="K28" s="119"/>
      <c r="L28" s="120"/>
      <c r="M28" s="120"/>
      <c r="N28" s="120"/>
      <c r="O28" s="119"/>
      <c r="P28" s="95"/>
      <c r="Q28" s="121"/>
      <c r="R28" s="122"/>
      <c r="S28" s="122"/>
      <c r="T28" s="122"/>
      <c r="U28" s="123"/>
      <c r="V28" s="124"/>
      <c r="W28" s="121"/>
      <c r="X28" s="119"/>
      <c r="Y28" s="118"/>
    </row>
    <row r="29" spans="1:25" ht="25" customHeight="1" x14ac:dyDescent="0.35">
      <c r="A29" s="91"/>
      <c r="B29" s="92"/>
      <c r="C29" s="92"/>
      <c r="D29" s="92"/>
      <c r="E29" s="92"/>
      <c r="F29" s="95"/>
      <c r="G29" s="93"/>
      <c r="H29" s="93"/>
      <c r="I29" s="94"/>
      <c r="J29" s="119"/>
      <c r="K29" s="119"/>
      <c r="L29" s="120"/>
      <c r="M29" s="120"/>
      <c r="N29" s="120"/>
      <c r="O29" s="119"/>
      <c r="P29" s="95"/>
      <c r="Q29" s="121"/>
      <c r="R29" s="122"/>
      <c r="S29" s="122"/>
      <c r="T29" s="122"/>
      <c r="U29" s="123"/>
      <c r="V29" s="124"/>
      <c r="W29" s="121"/>
      <c r="X29" s="119"/>
      <c r="Y29" s="118"/>
    </row>
    <row r="30" spans="1:25" ht="25" customHeight="1" x14ac:dyDescent="0.35">
      <c r="A30" s="91"/>
      <c r="B30" s="92"/>
      <c r="C30" s="92"/>
      <c r="D30" s="92"/>
      <c r="E30" s="92"/>
      <c r="F30" s="95"/>
      <c r="G30" s="93"/>
      <c r="H30" s="93"/>
      <c r="I30" s="94"/>
      <c r="J30" s="119"/>
      <c r="K30" s="119"/>
      <c r="L30" s="120"/>
      <c r="M30" s="120"/>
      <c r="N30" s="120"/>
      <c r="O30" s="119"/>
      <c r="P30" s="95"/>
      <c r="Q30" s="121"/>
      <c r="R30" s="122"/>
      <c r="S30" s="122"/>
      <c r="T30" s="122"/>
      <c r="U30" s="123"/>
      <c r="V30" s="124"/>
      <c r="W30" s="121"/>
      <c r="X30" s="119"/>
      <c r="Y30" s="118"/>
    </row>
    <row r="31" spans="1:25" ht="25" customHeight="1" x14ac:dyDescent="0.35">
      <c r="A31" s="91"/>
      <c r="B31" s="92"/>
      <c r="C31" s="92"/>
      <c r="D31" s="92"/>
      <c r="E31" s="92"/>
      <c r="F31" s="95"/>
      <c r="G31" s="93"/>
      <c r="H31" s="93"/>
      <c r="I31" s="94"/>
      <c r="J31" s="119"/>
      <c r="K31" s="119"/>
      <c r="L31" s="120"/>
      <c r="M31" s="120"/>
      <c r="N31" s="120"/>
      <c r="O31" s="119"/>
      <c r="P31" s="95"/>
      <c r="Q31" s="121"/>
      <c r="R31" s="122"/>
      <c r="S31" s="122"/>
      <c r="T31" s="122"/>
      <c r="U31" s="123"/>
      <c r="V31" s="124"/>
      <c r="W31" s="121"/>
      <c r="X31" s="119"/>
      <c r="Y31" s="118"/>
    </row>
    <row r="32" spans="1:25" ht="25" customHeight="1" x14ac:dyDescent="0.35">
      <c r="A32" s="91"/>
      <c r="B32" s="92"/>
      <c r="C32" s="92"/>
      <c r="D32" s="92"/>
      <c r="E32" s="92"/>
      <c r="F32" s="95"/>
      <c r="G32" s="93"/>
      <c r="H32" s="93"/>
      <c r="I32" s="94"/>
      <c r="J32" s="119"/>
      <c r="K32" s="119"/>
      <c r="L32" s="120"/>
      <c r="M32" s="120"/>
      <c r="N32" s="120"/>
      <c r="O32" s="119"/>
      <c r="P32" s="95"/>
      <c r="Q32" s="121"/>
      <c r="R32" s="122"/>
      <c r="S32" s="122"/>
      <c r="T32" s="122"/>
      <c r="U32" s="123"/>
      <c r="V32" s="124"/>
      <c r="W32" s="121"/>
      <c r="X32" s="119"/>
      <c r="Y32" s="118"/>
    </row>
    <row r="33" spans="1:25" ht="25" customHeight="1" x14ac:dyDescent="0.35">
      <c r="A33" s="91"/>
      <c r="B33" s="92"/>
      <c r="C33" s="92"/>
      <c r="D33" s="92"/>
      <c r="E33" s="92"/>
      <c r="F33" s="95"/>
      <c r="G33" s="93"/>
      <c r="H33" s="93"/>
      <c r="I33" s="94"/>
      <c r="J33" s="119"/>
      <c r="K33" s="119"/>
      <c r="L33" s="120"/>
      <c r="M33" s="120"/>
      <c r="N33" s="120"/>
      <c r="O33" s="119"/>
      <c r="P33" s="95"/>
      <c r="Q33" s="121"/>
      <c r="R33" s="122"/>
      <c r="S33" s="122"/>
      <c r="T33" s="122"/>
      <c r="U33" s="123"/>
      <c r="V33" s="124"/>
      <c r="W33" s="121"/>
      <c r="X33" s="119"/>
      <c r="Y33" s="118"/>
    </row>
    <row r="34" spans="1:25" ht="25" customHeight="1" x14ac:dyDescent="0.35">
      <c r="A34" s="91"/>
      <c r="B34" s="92"/>
      <c r="C34" s="92"/>
      <c r="D34" s="92"/>
      <c r="E34" s="92"/>
      <c r="F34" s="95"/>
      <c r="G34" s="93"/>
      <c r="H34" s="93"/>
      <c r="I34" s="94"/>
      <c r="J34" s="119"/>
      <c r="K34" s="119"/>
      <c r="L34" s="120"/>
      <c r="M34" s="120"/>
      <c r="N34" s="120"/>
      <c r="O34" s="119"/>
      <c r="P34" s="95"/>
      <c r="Q34" s="121"/>
      <c r="R34" s="122"/>
      <c r="S34" s="122"/>
      <c r="T34" s="122"/>
      <c r="U34" s="123"/>
      <c r="V34" s="124"/>
      <c r="W34" s="121"/>
      <c r="X34" s="119"/>
      <c r="Y34" s="118"/>
    </row>
    <row r="35" spans="1:25" ht="25" customHeight="1" x14ac:dyDescent="0.35">
      <c r="A35" s="91"/>
      <c r="B35" s="92"/>
      <c r="C35" s="92"/>
      <c r="D35" s="92"/>
      <c r="E35" s="92"/>
      <c r="F35" s="95"/>
      <c r="G35" s="93"/>
      <c r="H35" s="93"/>
      <c r="I35" s="94"/>
      <c r="J35" s="119"/>
      <c r="K35" s="119"/>
      <c r="L35" s="120"/>
      <c r="M35" s="120"/>
      <c r="N35" s="120"/>
      <c r="O35" s="119"/>
      <c r="P35" s="95"/>
      <c r="Q35" s="121"/>
      <c r="R35" s="122"/>
      <c r="S35" s="122"/>
      <c r="T35" s="122"/>
      <c r="U35" s="123"/>
      <c r="V35" s="124"/>
      <c r="W35" s="121"/>
      <c r="X35" s="119"/>
      <c r="Y35" s="118"/>
    </row>
    <row r="36" spans="1:25" ht="25" customHeight="1" x14ac:dyDescent="0.35">
      <c r="A36" s="91"/>
      <c r="B36" s="92"/>
      <c r="C36" s="92"/>
      <c r="D36" s="92"/>
      <c r="E36" s="92"/>
      <c r="F36" s="95"/>
      <c r="G36" s="93"/>
      <c r="H36" s="93"/>
      <c r="I36" s="94"/>
      <c r="J36" s="119"/>
      <c r="K36" s="119"/>
      <c r="L36" s="120"/>
      <c r="M36" s="120"/>
      <c r="N36" s="120"/>
      <c r="O36" s="119"/>
      <c r="P36" s="95"/>
      <c r="Q36" s="121"/>
      <c r="R36" s="122"/>
      <c r="S36" s="122"/>
      <c r="T36" s="122"/>
      <c r="U36" s="123"/>
      <c r="V36" s="124"/>
      <c r="W36" s="121"/>
      <c r="X36" s="119"/>
      <c r="Y36" s="118"/>
    </row>
    <row r="37" spans="1:25" ht="25" customHeight="1" x14ac:dyDescent="0.35">
      <c r="A37" s="91"/>
      <c r="B37" s="92"/>
      <c r="C37" s="92"/>
      <c r="D37" s="92"/>
      <c r="E37" s="92"/>
      <c r="F37" s="95"/>
      <c r="G37" s="93"/>
      <c r="H37" s="93"/>
      <c r="I37" s="94"/>
      <c r="J37" s="119"/>
      <c r="K37" s="119"/>
      <c r="L37" s="120"/>
      <c r="M37" s="120"/>
      <c r="N37" s="120"/>
      <c r="O37" s="119"/>
      <c r="P37" s="95"/>
      <c r="Q37" s="121"/>
      <c r="R37" s="122"/>
      <c r="S37" s="122"/>
      <c r="T37" s="122"/>
      <c r="U37" s="123"/>
      <c r="V37" s="124"/>
      <c r="W37" s="121"/>
      <c r="X37" s="119"/>
      <c r="Y37" s="118"/>
    </row>
    <row r="38" spans="1:25" ht="25" customHeight="1" x14ac:dyDescent="0.35">
      <c r="A38" s="91"/>
      <c r="B38" s="92"/>
      <c r="C38" s="92"/>
      <c r="D38" s="92"/>
      <c r="E38" s="92"/>
      <c r="F38" s="95"/>
      <c r="G38" s="93"/>
      <c r="H38" s="93"/>
      <c r="I38" s="94"/>
      <c r="J38" s="119"/>
      <c r="K38" s="119"/>
      <c r="L38" s="120"/>
      <c r="M38" s="120"/>
      <c r="N38" s="120"/>
      <c r="O38" s="119"/>
      <c r="P38" s="95"/>
      <c r="Q38" s="121"/>
      <c r="R38" s="122"/>
      <c r="S38" s="122"/>
      <c r="T38" s="122"/>
      <c r="U38" s="123"/>
      <c r="V38" s="124"/>
      <c r="W38" s="121"/>
      <c r="X38" s="119"/>
      <c r="Y38" s="118"/>
    </row>
    <row r="39" spans="1:25" ht="25" customHeight="1" x14ac:dyDescent="0.35">
      <c r="A39" s="91"/>
      <c r="B39" s="92"/>
      <c r="C39" s="92"/>
      <c r="D39" s="92"/>
      <c r="E39" s="92"/>
      <c r="F39" s="95"/>
      <c r="G39" s="93"/>
      <c r="H39" s="93"/>
      <c r="I39" s="94"/>
      <c r="J39" s="119"/>
      <c r="K39" s="119"/>
      <c r="L39" s="120"/>
      <c r="M39" s="120"/>
      <c r="N39" s="120"/>
      <c r="O39" s="119"/>
      <c r="P39" s="95"/>
      <c r="Q39" s="121"/>
      <c r="R39" s="122"/>
      <c r="S39" s="122"/>
      <c r="T39" s="122"/>
      <c r="U39" s="123"/>
      <c r="V39" s="124"/>
      <c r="W39" s="121"/>
      <c r="X39" s="119"/>
      <c r="Y39" s="118"/>
    </row>
    <row r="40" spans="1:25" ht="25" customHeight="1" x14ac:dyDescent="0.35">
      <c r="A40" s="91"/>
      <c r="B40" s="92"/>
      <c r="C40" s="92"/>
      <c r="D40" s="92"/>
      <c r="E40" s="92"/>
      <c r="F40" s="95"/>
      <c r="G40" s="93"/>
      <c r="H40" s="93"/>
      <c r="I40" s="94"/>
      <c r="J40" s="119"/>
      <c r="K40" s="119"/>
      <c r="L40" s="120"/>
      <c r="M40" s="120"/>
      <c r="N40" s="120"/>
      <c r="O40" s="119"/>
      <c r="P40" s="95"/>
      <c r="Q40" s="121"/>
      <c r="R40" s="122"/>
      <c r="S40" s="122"/>
      <c r="T40" s="122"/>
      <c r="U40" s="123"/>
      <c r="V40" s="124"/>
      <c r="W40" s="121"/>
      <c r="X40" s="119"/>
      <c r="Y40" s="118"/>
    </row>
    <row r="41" spans="1:25" ht="25" customHeight="1" x14ac:dyDescent="0.35">
      <c r="A41" s="91"/>
      <c r="B41" s="92"/>
      <c r="C41" s="92"/>
      <c r="D41" s="92"/>
      <c r="E41" s="92"/>
      <c r="F41" s="95"/>
      <c r="G41" s="93"/>
      <c r="H41" s="93"/>
      <c r="I41" s="94"/>
      <c r="J41" s="119"/>
      <c r="K41" s="119"/>
      <c r="L41" s="120"/>
      <c r="M41" s="120"/>
      <c r="N41" s="120"/>
      <c r="O41" s="119"/>
      <c r="P41" s="95"/>
      <c r="Q41" s="121"/>
      <c r="R41" s="122"/>
      <c r="S41" s="122"/>
      <c r="T41" s="122"/>
      <c r="U41" s="123"/>
      <c r="V41" s="124"/>
      <c r="W41" s="121"/>
      <c r="X41" s="119"/>
      <c r="Y41" s="118"/>
    </row>
    <row r="42" spans="1:25" ht="25" customHeight="1" x14ac:dyDescent="0.35">
      <c r="A42" s="91"/>
      <c r="B42" s="92"/>
      <c r="C42" s="92"/>
      <c r="D42" s="92"/>
      <c r="E42" s="92"/>
      <c r="F42" s="95"/>
      <c r="G42" s="93"/>
      <c r="H42" s="93"/>
      <c r="I42" s="94"/>
      <c r="J42" s="119"/>
      <c r="K42" s="119"/>
      <c r="L42" s="120"/>
      <c r="M42" s="120"/>
      <c r="N42" s="120"/>
      <c r="O42" s="119"/>
      <c r="P42" s="95"/>
      <c r="Q42" s="121"/>
      <c r="R42" s="122"/>
      <c r="S42" s="122"/>
      <c r="T42" s="122"/>
      <c r="U42" s="123"/>
      <c r="V42" s="124"/>
      <c r="W42" s="121"/>
      <c r="X42" s="119"/>
      <c r="Y42" s="118"/>
    </row>
    <row r="43" spans="1:25" ht="25" customHeight="1" x14ac:dyDescent="0.35">
      <c r="A43" s="91"/>
      <c r="B43" s="92"/>
      <c r="C43" s="92"/>
      <c r="D43" s="92"/>
      <c r="E43" s="92"/>
      <c r="F43" s="95"/>
      <c r="G43" s="93"/>
      <c r="H43" s="93"/>
      <c r="I43" s="94"/>
      <c r="J43" s="119"/>
      <c r="K43" s="119"/>
      <c r="L43" s="120"/>
      <c r="M43" s="120"/>
      <c r="N43" s="120"/>
      <c r="O43" s="119"/>
      <c r="P43" s="95"/>
      <c r="Q43" s="121"/>
      <c r="R43" s="122"/>
      <c r="S43" s="122"/>
      <c r="T43" s="122"/>
      <c r="U43" s="123"/>
      <c r="V43" s="124"/>
      <c r="W43" s="121"/>
      <c r="X43" s="119"/>
      <c r="Y43" s="118"/>
    </row>
    <row r="44" spans="1:25" ht="25" customHeight="1" x14ac:dyDescent="0.35">
      <c r="A44" s="91"/>
      <c r="B44" s="92"/>
      <c r="C44" s="92"/>
      <c r="D44" s="92"/>
      <c r="E44" s="92"/>
      <c r="F44" s="95"/>
      <c r="G44" s="93"/>
      <c r="H44" s="93"/>
      <c r="I44" s="94"/>
      <c r="J44" s="119"/>
      <c r="K44" s="119"/>
      <c r="L44" s="120"/>
      <c r="M44" s="120"/>
      <c r="N44" s="120"/>
      <c r="O44" s="119"/>
      <c r="P44" s="95"/>
      <c r="Q44" s="121"/>
      <c r="R44" s="122"/>
      <c r="S44" s="122"/>
      <c r="T44" s="122"/>
      <c r="U44" s="123"/>
      <c r="V44" s="124"/>
      <c r="W44" s="121"/>
      <c r="X44" s="119"/>
      <c r="Y44" s="118"/>
    </row>
    <row r="45" spans="1:25" ht="25" customHeight="1" x14ac:dyDescent="0.35">
      <c r="A45" s="91"/>
      <c r="B45" s="92"/>
      <c r="C45" s="92"/>
      <c r="D45" s="92"/>
      <c r="E45" s="92"/>
      <c r="F45" s="95"/>
      <c r="G45" s="93"/>
      <c r="H45" s="93"/>
      <c r="I45" s="94"/>
      <c r="J45" s="119"/>
      <c r="K45" s="119"/>
      <c r="L45" s="120"/>
      <c r="M45" s="120"/>
      <c r="N45" s="120"/>
      <c r="O45" s="119"/>
      <c r="P45" s="95"/>
      <c r="Q45" s="121"/>
      <c r="R45" s="122"/>
      <c r="S45" s="122"/>
      <c r="T45" s="122"/>
      <c r="U45" s="123"/>
      <c r="V45" s="124"/>
      <c r="W45" s="121"/>
      <c r="X45" s="119"/>
      <c r="Y45" s="118"/>
    </row>
    <row r="46" spans="1:25" ht="25" customHeight="1" x14ac:dyDescent="0.35">
      <c r="A46" s="91"/>
      <c r="B46" s="92"/>
      <c r="C46" s="92"/>
      <c r="D46" s="92"/>
      <c r="E46" s="92"/>
      <c r="F46" s="95"/>
      <c r="G46" s="93"/>
      <c r="H46" s="93"/>
      <c r="I46" s="94"/>
      <c r="J46" s="119"/>
      <c r="K46" s="119"/>
      <c r="L46" s="120"/>
      <c r="M46" s="120"/>
      <c r="N46" s="120"/>
      <c r="O46" s="119"/>
      <c r="P46" s="95"/>
      <c r="Q46" s="121"/>
      <c r="R46" s="122"/>
      <c r="S46" s="122"/>
      <c r="T46" s="122"/>
      <c r="U46" s="123"/>
      <c r="V46" s="124"/>
      <c r="W46" s="121"/>
      <c r="X46" s="119"/>
      <c r="Y46" s="118"/>
    </row>
    <row r="47" spans="1:25" ht="25" customHeight="1" x14ac:dyDescent="0.35">
      <c r="A47" s="91"/>
      <c r="B47" s="92"/>
      <c r="C47" s="92"/>
      <c r="D47" s="92"/>
      <c r="E47" s="92"/>
      <c r="F47" s="95"/>
      <c r="G47" s="93"/>
      <c r="H47" s="93"/>
      <c r="I47" s="94"/>
      <c r="J47" s="119"/>
      <c r="K47" s="119"/>
      <c r="L47" s="120"/>
      <c r="M47" s="120"/>
      <c r="N47" s="120"/>
      <c r="O47" s="119"/>
      <c r="P47" s="95"/>
      <c r="Q47" s="121"/>
      <c r="R47" s="122"/>
      <c r="S47" s="122"/>
      <c r="T47" s="122"/>
      <c r="U47" s="123"/>
      <c r="V47" s="124"/>
      <c r="W47" s="121"/>
      <c r="X47" s="119"/>
      <c r="Y47" s="118"/>
    </row>
    <row r="48" spans="1:25" ht="25" customHeight="1" x14ac:dyDescent="0.35">
      <c r="A48" s="91"/>
      <c r="B48" s="92"/>
      <c r="C48" s="92"/>
      <c r="D48" s="92"/>
      <c r="E48" s="92"/>
      <c r="F48" s="95"/>
      <c r="G48" s="93"/>
      <c r="H48" s="93"/>
      <c r="I48" s="94"/>
      <c r="J48" s="119"/>
      <c r="K48" s="119"/>
      <c r="L48" s="120"/>
      <c r="M48" s="120"/>
      <c r="N48" s="120"/>
      <c r="O48" s="119"/>
      <c r="P48" s="95"/>
      <c r="Q48" s="121"/>
      <c r="R48" s="122"/>
      <c r="S48" s="122"/>
      <c r="T48" s="122"/>
      <c r="U48" s="123"/>
      <c r="V48" s="124"/>
      <c r="W48" s="121"/>
      <c r="X48" s="119"/>
      <c r="Y48" s="118"/>
    </row>
    <row r="49" spans="1:25" ht="25" customHeight="1" x14ac:dyDescent="0.35">
      <c r="A49" s="91"/>
      <c r="B49" s="92"/>
      <c r="C49" s="92"/>
      <c r="D49" s="92"/>
      <c r="E49" s="92"/>
      <c r="F49" s="95"/>
      <c r="G49" s="93"/>
      <c r="H49" s="93"/>
      <c r="I49" s="94"/>
      <c r="J49" s="119"/>
      <c r="K49" s="119"/>
      <c r="L49" s="120"/>
      <c r="M49" s="120"/>
      <c r="N49" s="120"/>
      <c r="O49" s="119"/>
      <c r="P49" s="95"/>
      <c r="Q49" s="121"/>
      <c r="R49" s="122"/>
      <c r="S49" s="122"/>
      <c r="T49" s="122"/>
      <c r="U49" s="123"/>
      <c r="V49" s="124"/>
      <c r="W49" s="121"/>
      <c r="X49" s="119"/>
      <c r="Y49" s="118"/>
    </row>
    <row r="50" spans="1:25" ht="25" customHeight="1" x14ac:dyDescent="0.35">
      <c r="A50" s="91"/>
      <c r="B50" s="92"/>
      <c r="C50" s="92"/>
      <c r="D50" s="92"/>
      <c r="E50" s="92"/>
      <c r="F50" s="95"/>
      <c r="G50" s="93"/>
      <c r="H50" s="93"/>
      <c r="I50" s="94"/>
      <c r="J50" s="119"/>
      <c r="K50" s="119"/>
      <c r="L50" s="120"/>
      <c r="M50" s="120"/>
      <c r="N50" s="120"/>
      <c r="O50" s="119"/>
      <c r="P50" s="95"/>
      <c r="Q50" s="121"/>
      <c r="R50" s="122"/>
      <c r="S50" s="122"/>
      <c r="T50" s="122"/>
      <c r="U50" s="123"/>
      <c r="V50" s="124"/>
      <c r="W50" s="121"/>
      <c r="X50" s="119"/>
      <c r="Y50" s="118"/>
    </row>
    <row r="51" spans="1:25" ht="25" customHeight="1" x14ac:dyDescent="0.35">
      <c r="A51" s="91"/>
      <c r="B51" s="92"/>
      <c r="C51" s="92"/>
      <c r="D51" s="92"/>
      <c r="E51" s="92"/>
      <c r="F51" s="95"/>
      <c r="G51" s="93"/>
      <c r="H51" s="93"/>
      <c r="I51" s="94"/>
      <c r="J51" s="119"/>
      <c r="K51" s="119"/>
      <c r="L51" s="120"/>
      <c r="M51" s="120"/>
      <c r="N51" s="120"/>
      <c r="O51" s="119"/>
      <c r="P51" s="95"/>
      <c r="Q51" s="121"/>
      <c r="R51" s="122"/>
      <c r="S51" s="122"/>
      <c r="T51" s="122"/>
      <c r="U51" s="123"/>
      <c r="V51" s="124"/>
      <c r="W51" s="121"/>
      <c r="X51" s="119"/>
      <c r="Y51" s="118"/>
    </row>
    <row r="52" spans="1:25" ht="25" customHeight="1" x14ac:dyDescent="0.35">
      <c r="A52" s="91"/>
      <c r="B52" s="92"/>
      <c r="C52" s="92"/>
      <c r="D52" s="92"/>
      <c r="E52" s="92"/>
      <c r="F52" s="95"/>
      <c r="G52" s="93"/>
      <c r="H52" s="93"/>
      <c r="I52" s="94"/>
      <c r="J52" s="119"/>
      <c r="K52" s="119"/>
      <c r="L52" s="120"/>
      <c r="M52" s="120"/>
      <c r="N52" s="120"/>
      <c r="O52" s="119"/>
      <c r="P52" s="95"/>
      <c r="Q52" s="121"/>
      <c r="R52" s="122"/>
      <c r="S52" s="122"/>
      <c r="T52" s="122"/>
      <c r="U52" s="123"/>
      <c r="V52" s="124"/>
      <c r="W52" s="121"/>
      <c r="X52" s="119"/>
      <c r="Y52" s="118"/>
    </row>
    <row r="53" spans="1:25" ht="25" customHeight="1" x14ac:dyDescent="0.35">
      <c r="A53" s="91"/>
      <c r="B53" s="92"/>
      <c r="C53" s="92"/>
      <c r="D53" s="92"/>
      <c r="E53" s="92"/>
      <c r="F53" s="95"/>
      <c r="G53" s="93"/>
      <c r="H53" s="93"/>
      <c r="I53" s="94"/>
      <c r="J53" s="119"/>
      <c r="K53" s="119"/>
      <c r="L53" s="120"/>
      <c r="M53" s="120"/>
      <c r="N53" s="120"/>
      <c r="O53" s="119"/>
      <c r="P53" s="95"/>
      <c r="Q53" s="121"/>
      <c r="R53" s="122"/>
      <c r="S53" s="122"/>
      <c r="T53" s="122"/>
      <c r="U53" s="123"/>
      <c r="V53" s="124"/>
      <c r="W53" s="121"/>
      <c r="X53" s="119"/>
      <c r="Y53" s="118"/>
    </row>
    <row r="54" spans="1:25" ht="25" customHeight="1" x14ac:dyDescent="0.35">
      <c r="A54" s="91"/>
      <c r="B54" s="92"/>
      <c r="C54" s="92"/>
      <c r="D54" s="92"/>
      <c r="E54" s="92"/>
      <c r="F54" s="95"/>
      <c r="G54" s="93"/>
      <c r="H54" s="93"/>
      <c r="I54" s="94"/>
      <c r="J54" s="119"/>
      <c r="K54" s="119"/>
      <c r="L54" s="120"/>
      <c r="M54" s="120"/>
      <c r="N54" s="120"/>
      <c r="O54" s="119"/>
      <c r="P54" s="95"/>
      <c r="Q54" s="121"/>
      <c r="R54" s="122"/>
      <c r="S54" s="122"/>
      <c r="T54" s="122"/>
      <c r="U54" s="123"/>
      <c r="V54" s="124"/>
      <c r="W54" s="121"/>
      <c r="X54" s="119"/>
      <c r="Y54" s="118"/>
    </row>
    <row r="55" spans="1:25" ht="25" customHeight="1" x14ac:dyDescent="0.35">
      <c r="A55" s="91"/>
      <c r="B55" s="92"/>
      <c r="C55" s="92"/>
      <c r="D55" s="92"/>
      <c r="E55" s="92"/>
      <c r="F55" s="95"/>
      <c r="G55" s="93"/>
      <c r="H55" s="93"/>
      <c r="I55" s="94"/>
      <c r="J55" s="119"/>
      <c r="K55" s="119"/>
      <c r="L55" s="120"/>
      <c r="M55" s="120"/>
      <c r="N55" s="120"/>
      <c r="O55" s="119"/>
      <c r="P55" s="95"/>
      <c r="Q55" s="121"/>
      <c r="R55" s="122"/>
      <c r="S55" s="122"/>
      <c r="T55" s="122"/>
      <c r="U55" s="123"/>
      <c r="V55" s="124"/>
      <c r="W55" s="121"/>
      <c r="X55" s="119"/>
      <c r="Y55" s="118"/>
    </row>
    <row r="56" spans="1:25" ht="25" customHeight="1" x14ac:dyDescent="0.35">
      <c r="A56" s="91"/>
      <c r="B56" s="92"/>
      <c r="C56" s="92"/>
      <c r="D56" s="92"/>
      <c r="E56" s="92"/>
      <c r="F56" s="95"/>
      <c r="G56" s="93"/>
      <c r="H56" s="93"/>
      <c r="I56" s="94"/>
      <c r="J56" s="119"/>
      <c r="K56" s="119"/>
      <c r="L56" s="120"/>
      <c r="M56" s="120"/>
      <c r="N56" s="120"/>
      <c r="O56" s="119"/>
      <c r="P56" s="95"/>
      <c r="Q56" s="121"/>
      <c r="R56" s="122"/>
      <c r="S56" s="122"/>
      <c r="T56" s="122"/>
      <c r="U56" s="123"/>
      <c r="V56" s="124"/>
      <c r="W56" s="121"/>
      <c r="X56" s="119"/>
      <c r="Y56" s="118"/>
    </row>
    <row r="57" spans="1:25" ht="25" customHeight="1" x14ac:dyDescent="0.35">
      <c r="A57" s="91"/>
      <c r="B57" s="92"/>
      <c r="C57" s="92"/>
      <c r="D57" s="92"/>
      <c r="E57" s="92"/>
      <c r="F57" s="95"/>
      <c r="G57" s="93"/>
      <c r="H57" s="93"/>
      <c r="I57" s="94"/>
      <c r="J57" s="119"/>
      <c r="K57" s="119"/>
      <c r="L57" s="120"/>
      <c r="M57" s="120"/>
      <c r="N57" s="120"/>
      <c r="O57" s="119"/>
      <c r="P57" s="95"/>
      <c r="Q57" s="121"/>
      <c r="R57" s="122"/>
      <c r="S57" s="122"/>
      <c r="T57" s="122"/>
      <c r="U57" s="123"/>
      <c r="V57" s="124"/>
      <c r="W57" s="121"/>
      <c r="X57" s="119"/>
      <c r="Y57" s="118"/>
    </row>
    <row r="58" spans="1:25" ht="25" customHeight="1" x14ac:dyDescent="0.35">
      <c r="A58" s="91"/>
      <c r="B58" s="92"/>
      <c r="C58" s="92"/>
      <c r="D58" s="92"/>
      <c r="E58" s="92"/>
      <c r="F58" s="95"/>
      <c r="G58" s="93"/>
      <c r="H58" s="93"/>
      <c r="I58" s="94"/>
      <c r="J58" s="119"/>
      <c r="K58" s="119"/>
      <c r="L58" s="120"/>
      <c r="M58" s="120"/>
      <c r="N58" s="120"/>
      <c r="O58" s="119"/>
      <c r="P58" s="95"/>
      <c r="Q58" s="121"/>
      <c r="R58" s="122"/>
      <c r="S58" s="122"/>
      <c r="T58" s="122"/>
      <c r="U58" s="123"/>
      <c r="V58" s="124"/>
      <c r="W58" s="121"/>
      <c r="X58" s="119"/>
      <c r="Y58" s="118"/>
    </row>
    <row r="59" spans="1:25" ht="25" customHeight="1" x14ac:dyDescent="0.35">
      <c r="A59" s="91"/>
      <c r="B59" s="92"/>
      <c r="C59" s="92"/>
      <c r="D59" s="92"/>
      <c r="E59" s="92"/>
      <c r="F59" s="95"/>
      <c r="G59" s="93"/>
      <c r="H59" s="93"/>
      <c r="I59" s="94"/>
      <c r="J59" s="119"/>
      <c r="K59" s="119"/>
      <c r="L59" s="120"/>
      <c r="M59" s="120"/>
      <c r="N59" s="120"/>
      <c r="O59" s="119"/>
      <c r="P59" s="95"/>
      <c r="Q59" s="121"/>
      <c r="R59" s="122"/>
      <c r="S59" s="122"/>
      <c r="T59" s="122"/>
      <c r="U59" s="123"/>
      <c r="V59" s="124"/>
      <c r="W59" s="121"/>
      <c r="X59" s="119"/>
      <c r="Y59" s="118"/>
    </row>
    <row r="60" spans="1:25" ht="25" customHeight="1" x14ac:dyDescent="0.35">
      <c r="A60" s="91"/>
      <c r="B60" s="92"/>
      <c r="C60" s="92"/>
      <c r="D60" s="92"/>
      <c r="E60" s="92"/>
      <c r="F60" s="95"/>
      <c r="G60" s="93"/>
      <c r="H60" s="93"/>
      <c r="I60" s="94"/>
      <c r="J60" s="119"/>
      <c r="K60" s="119"/>
      <c r="L60" s="120"/>
      <c r="M60" s="120"/>
      <c r="N60" s="120"/>
      <c r="O60" s="119"/>
      <c r="P60" s="95"/>
      <c r="Q60" s="121"/>
      <c r="R60" s="122"/>
      <c r="S60" s="122"/>
      <c r="T60" s="122"/>
      <c r="U60" s="123"/>
      <c r="V60" s="124"/>
      <c r="W60" s="121"/>
      <c r="X60" s="119"/>
      <c r="Y60" s="118"/>
    </row>
    <row r="61" spans="1:25" ht="25" customHeight="1" x14ac:dyDescent="0.35">
      <c r="A61" s="91"/>
      <c r="B61" s="92"/>
      <c r="C61" s="92"/>
      <c r="D61" s="92"/>
      <c r="E61" s="92"/>
      <c r="F61" s="95"/>
      <c r="G61" s="93"/>
      <c r="H61" s="93"/>
      <c r="I61" s="94"/>
      <c r="J61" s="119"/>
      <c r="K61" s="119"/>
      <c r="L61" s="120"/>
      <c r="M61" s="120"/>
      <c r="N61" s="120"/>
      <c r="O61" s="119"/>
      <c r="P61" s="95"/>
      <c r="Q61" s="121"/>
      <c r="R61" s="122"/>
      <c r="S61" s="122"/>
      <c r="T61" s="122"/>
      <c r="U61" s="123"/>
      <c r="V61" s="124"/>
      <c r="W61" s="121"/>
      <c r="X61" s="119"/>
      <c r="Y61" s="118"/>
    </row>
    <row r="62" spans="1:25" ht="25" customHeight="1" x14ac:dyDescent="0.35">
      <c r="A62" s="91"/>
      <c r="B62" s="92"/>
      <c r="C62" s="92"/>
      <c r="D62" s="92"/>
      <c r="E62" s="92"/>
      <c r="F62" s="95"/>
      <c r="G62" s="93"/>
      <c r="H62" s="93"/>
      <c r="I62" s="94"/>
      <c r="J62" s="119"/>
      <c r="K62" s="119"/>
      <c r="L62" s="120"/>
      <c r="M62" s="120"/>
      <c r="N62" s="120"/>
      <c r="O62" s="119"/>
      <c r="P62" s="95"/>
      <c r="Q62" s="121"/>
      <c r="R62" s="122"/>
      <c r="S62" s="122"/>
      <c r="T62" s="122"/>
      <c r="U62" s="123"/>
      <c r="V62" s="124"/>
      <c r="W62" s="121"/>
      <c r="X62" s="119"/>
      <c r="Y62" s="118"/>
    </row>
    <row r="63" spans="1:25" ht="25" customHeight="1" x14ac:dyDescent="0.35">
      <c r="A63" s="91"/>
      <c r="B63" s="92"/>
      <c r="C63" s="92"/>
      <c r="D63" s="92"/>
      <c r="E63" s="92"/>
      <c r="F63" s="95"/>
      <c r="G63" s="93"/>
      <c r="H63" s="93"/>
      <c r="I63" s="94"/>
      <c r="J63" s="119"/>
      <c r="K63" s="119"/>
      <c r="L63" s="120"/>
      <c r="M63" s="120"/>
      <c r="N63" s="120"/>
      <c r="O63" s="119"/>
      <c r="P63" s="95"/>
      <c r="Q63" s="121"/>
      <c r="R63" s="122"/>
      <c r="S63" s="122"/>
      <c r="T63" s="122"/>
      <c r="U63" s="123"/>
      <c r="V63" s="124"/>
      <c r="W63" s="121"/>
      <c r="X63" s="119"/>
      <c r="Y63" s="118"/>
    </row>
    <row r="64" spans="1:25" ht="25" customHeight="1" x14ac:dyDescent="0.35">
      <c r="A64" s="91"/>
      <c r="B64" s="92"/>
      <c r="C64" s="92"/>
      <c r="D64" s="92"/>
      <c r="E64" s="92"/>
      <c r="F64" s="95"/>
      <c r="G64" s="93"/>
      <c r="H64" s="93"/>
      <c r="I64" s="94"/>
      <c r="J64" s="119"/>
      <c r="K64" s="119"/>
      <c r="L64" s="120"/>
      <c r="M64" s="120"/>
      <c r="N64" s="120"/>
      <c r="O64" s="119"/>
      <c r="P64" s="95"/>
      <c r="Q64" s="121"/>
      <c r="R64" s="122"/>
      <c r="S64" s="122"/>
      <c r="T64" s="122"/>
      <c r="U64" s="123"/>
      <c r="V64" s="124"/>
      <c r="W64" s="121"/>
      <c r="X64" s="119"/>
      <c r="Y64" s="118"/>
    </row>
    <row r="65" spans="1:25" ht="25" customHeight="1" x14ac:dyDescent="0.35">
      <c r="A65" s="91"/>
      <c r="B65" s="92"/>
      <c r="C65" s="92"/>
      <c r="D65" s="92"/>
      <c r="E65" s="92"/>
      <c r="F65" s="95"/>
      <c r="G65" s="93"/>
      <c r="H65" s="93"/>
      <c r="I65" s="94"/>
      <c r="J65" s="119"/>
      <c r="K65" s="119"/>
      <c r="L65" s="120"/>
      <c r="M65" s="120"/>
      <c r="N65" s="120"/>
      <c r="O65" s="119"/>
      <c r="P65" s="95"/>
      <c r="Q65" s="121"/>
      <c r="R65" s="122"/>
      <c r="S65" s="122"/>
      <c r="T65" s="122"/>
      <c r="U65" s="123"/>
      <c r="V65" s="124"/>
      <c r="W65" s="121"/>
      <c r="X65" s="119"/>
      <c r="Y65" s="118"/>
    </row>
    <row r="66" spans="1:25" ht="25" customHeight="1" x14ac:dyDescent="0.35">
      <c r="A66" s="91"/>
      <c r="B66" s="92"/>
      <c r="C66" s="92"/>
      <c r="D66" s="92"/>
      <c r="E66" s="92"/>
      <c r="F66" s="95"/>
      <c r="G66" s="93"/>
      <c r="H66" s="93"/>
      <c r="I66" s="94"/>
      <c r="J66" s="119"/>
      <c r="K66" s="119"/>
      <c r="L66" s="120"/>
      <c r="M66" s="120"/>
      <c r="N66" s="120"/>
      <c r="O66" s="119"/>
      <c r="P66" s="95"/>
      <c r="Q66" s="121"/>
      <c r="R66" s="122"/>
      <c r="S66" s="122"/>
      <c r="T66" s="122"/>
      <c r="U66" s="123"/>
      <c r="V66" s="124"/>
      <c r="W66" s="121"/>
      <c r="X66" s="119"/>
      <c r="Y66" s="118"/>
    </row>
    <row r="67" spans="1:25" ht="25" customHeight="1" x14ac:dyDescent="0.35">
      <c r="A67" s="91"/>
      <c r="B67" s="92"/>
      <c r="C67" s="92"/>
      <c r="D67" s="92"/>
      <c r="E67" s="92"/>
      <c r="F67" s="95"/>
      <c r="G67" s="93"/>
      <c r="H67" s="93"/>
      <c r="I67" s="94"/>
      <c r="J67" s="119"/>
      <c r="K67" s="119"/>
      <c r="L67" s="120"/>
      <c r="M67" s="120"/>
      <c r="N67" s="120"/>
      <c r="O67" s="119"/>
      <c r="P67" s="95"/>
      <c r="Q67" s="121"/>
      <c r="R67" s="122"/>
      <c r="S67" s="122"/>
      <c r="T67" s="122"/>
      <c r="U67" s="123"/>
      <c r="V67" s="124"/>
      <c r="W67" s="121"/>
      <c r="X67" s="119"/>
      <c r="Y67" s="118"/>
    </row>
    <row r="68" spans="1:25" ht="25" customHeight="1" x14ac:dyDescent="0.35">
      <c r="A68" s="91"/>
      <c r="B68" s="92"/>
      <c r="C68" s="92"/>
      <c r="D68" s="92"/>
      <c r="E68" s="92"/>
      <c r="F68" s="95"/>
      <c r="G68" s="93"/>
      <c r="H68" s="93"/>
      <c r="I68" s="94"/>
      <c r="J68" s="119"/>
      <c r="K68" s="119"/>
      <c r="L68" s="120"/>
      <c r="M68" s="120"/>
      <c r="N68" s="120"/>
      <c r="O68" s="119"/>
      <c r="P68" s="95"/>
      <c r="Q68" s="121"/>
      <c r="R68" s="122"/>
      <c r="S68" s="122"/>
      <c r="T68" s="122"/>
      <c r="U68" s="123"/>
      <c r="V68" s="124"/>
      <c r="W68" s="121"/>
      <c r="X68" s="119"/>
      <c r="Y68" s="118"/>
    </row>
    <row r="69" spans="1:25" ht="25" customHeight="1" x14ac:dyDescent="0.35">
      <c r="A69" s="91"/>
      <c r="B69" s="92"/>
      <c r="C69" s="92"/>
      <c r="D69" s="92"/>
      <c r="E69" s="92"/>
      <c r="F69" s="95"/>
      <c r="G69" s="93"/>
      <c r="H69" s="93"/>
      <c r="I69" s="94"/>
      <c r="J69" s="119"/>
      <c r="K69" s="119"/>
      <c r="L69" s="120"/>
      <c r="M69" s="120"/>
      <c r="N69" s="120"/>
      <c r="O69" s="119"/>
      <c r="P69" s="95"/>
      <c r="Q69" s="121"/>
      <c r="R69" s="122"/>
      <c r="S69" s="122"/>
      <c r="T69" s="122"/>
      <c r="U69" s="123"/>
      <c r="V69" s="124"/>
      <c r="W69" s="121"/>
      <c r="X69" s="119"/>
      <c r="Y69" s="118"/>
    </row>
    <row r="70" spans="1:25" ht="25" customHeight="1" x14ac:dyDescent="0.35">
      <c r="A70" s="91"/>
      <c r="B70" s="92"/>
      <c r="C70" s="92"/>
      <c r="D70" s="92"/>
      <c r="E70" s="92"/>
      <c r="F70" s="95"/>
      <c r="G70" s="93"/>
      <c r="H70" s="93"/>
      <c r="I70" s="94"/>
      <c r="J70" s="119"/>
      <c r="K70" s="119"/>
      <c r="L70" s="120"/>
      <c r="M70" s="120"/>
      <c r="N70" s="120"/>
      <c r="O70" s="119"/>
      <c r="P70" s="95"/>
      <c r="Q70" s="121"/>
      <c r="R70" s="122"/>
      <c r="S70" s="122"/>
      <c r="T70" s="122"/>
      <c r="U70" s="123"/>
      <c r="V70" s="124"/>
      <c r="W70" s="121"/>
      <c r="X70" s="119"/>
      <c r="Y70" s="118"/>
    </row>
    <row r="71" spans="1:25" ht="25" customHeight="1" x14ac:dyDescent="0.35">
      <c r="A71" s="91"/>
      <c r="B71" s="92"/>
      <c r="C71" s="92"/>
      <c r="D71" s="92"/>
      <c r="E71" s="92"/>
      <c r="F71" s="95"/>
      <c r="G71" s="93"/>
      <c r="H71" s="93"/>
      <c r="I71" s="94"/>
      <c r="J71" s="119"/>
      <c r="K71" s="119"/>
      <c r="L71" s="120"/>
      <c r="M71" s="120"/>
      <c r="N71" s="120"/>
      <c r="O71" s="119"/>
      <c r="P71" s="95"/>
      <c r="Q71" s="121"/>
      <c r="R71" s="122"/>
      <c r="S71" s="122"/>
      <c r="T71" s="122"/>
      <c r="U71" s="123"/>
      <c r="V71" s="124"/>
      <c r="W71" s="121"/>
      <c r="X71" s="119"/>
      <c r="Y71" s="118"/>
    </row>
    <row r="72" spans="1:25" ht="25" customHeight="1" x14ac:dyDescent="0.35">
      <c r="A72" s="91"/>
      <c r="B72" s="92"/>
      <c r="C72" s="92"/>
      <c r="D72" s="92"/>
      <c r="E72" s="92"/>
      <c r="F72" s="125"/>
      <c r="G72" s="126"/>
      <c r="H72" s="126"/>
      <c r="I72" s="127"/>
      <c r="J72" s="119"/>
      <c r="K72" s="119"/>
      <c r="L72" s="120"/>
      <c r="M72" s="120"/>
      <c r="N72" s="120"/>
      <c r="O72" s="119"/>
      <c r="P72" s="95"/>
      <c r="Q72" s="121"/>
      <c r="R72" s="122"/>
      <c r="S72" s="122"/>
      <c r="T72" s="122"/>
      <c r="U72" s="123"/>
      <c r="V72" s="124"/>
      <c r="W72" s="121"/>
      <c r="X72" s="119"/>
      <c r="Y72" s="118"/>
    </row>
    <row r="73" spans="1:25" ht="25" customHeight="1" x14ac:dyDescent="0.35">
      <c r="A73" s="91"/>
      <c r="B73" s="92"/>
      <c r="C73" s="92"/>
      <c r="D73" s="92"/>
      <c r="E73" s="92"/>
      <c r="F73" s="125"/>
      <c r="G73" s="126"/>
      <c r="H73" s="126"/>
      <c r="I73" s="127"/>
      <c r="J73" s="119"/>
      <c r="K73" s="119"/>
      <c r="L73" s="120"/>
      <c r="M73" s="120"/>
      <c r="N73" s="120"/>
      <c r="O73" s="119"/>
      <c r="P73" s="95"/>
      <c r="Q73" s="121"/>
      <c r="R73" s="122"/>
      <c r="S73" s="122"/>
      <c r="T73" s="122"/>
      <c r="U73" s="123"/>
      <c r="V73" s="124"/>
      <c r="W73" s="121"/>
      <c r="X73" s="119"/>
      <c r="Y73" s="118"/>
    </row>
    <row r="74" spans="1:25" ht="25" customHeight="1" x14ac:dyDescent="0.35">
      <c r="A74" s="91"/>
      <c r="B74" s="92"/>
      <c r="C74" s="92"/>
      <c r="D74" s="92"/>
      <c r="E74" s="92"/>
      <c r="F74" s="125"/>
      <c r="G74" s="126"/>
      <c r="H74" s="126"/>
      <c r="I74" s="127"/>
      <c r="J74" s="119"/>
      <c r="K74" s="119"/>
      <c r="L74" s="120"/>
      <c r="M74" s="120"/>
      <c r="N74" s="120"/>
      <c r="O74" s="119"/>
      <c r="P74" s="95"/>
      <c r="Q74" s="121"/>
      <c r="R74" s="122"/>
      <c r="S74" s="122"/>
      <c r="T74" s="122"/>
      <c r="U74" s="123"/>
      <c r="V74" s="124"/>
      <c r="W74" s="121"/>
      <c r="X74" s="119"/>
      <c r="Y74" s="118"/>
    </row>
    <row r="75" spans="1:25" ht="25" customHeight="1" x14ac:dyDescent="0.35">
      <c r="A75" s="91"/>
      <c r="B75" s="92"/>
      <c r="C75" s="92"/>
      <c r="D75" s="92"/>
      <c r="E75" s="92"/>
      <c r="F75" s="125"/>
      <c r="G75" s="126"/>
      <c r="H75" s="126"/>
      <c r="I75" s="127"/>
      <c r="J75" s="119"/>
      <c r="K75" s="119"/>
      <c r="L75" s="120"/>
      <c r="M75" s="120"/>
      <c r="N75" s="120"/>
      <c r="O75" s="119"/>
      <c r="P75" s="95"/>
      <c r="Q75" s="121"/>
      <c r="R75" s="122"/>
      <c r="S75" s="122"/>
      <c r="T75" s="122"/>
      <c r="U75" s="123"/>
      <c r="V75" s="124"/>
      <c r="W75" s="121"/>
      <c r="X75" s="119"/>
      <c r="Y75" s="118"/>
    </row>
    <row r="76" spans="1:25" ht="25" customHeight="1" x14ac:dyDescent="0.35">
      <c r="A76" s="91"/>
      <c r="B76" s="92"/>
      <c r="C76" s="92"/>
      <c r="D76" s="92"/>
      <c r="E76" s="92"/>
      <c r="F76" s="125"/>
      <c r="G76" s="126"/>
      <c r="H76" s="126"/>
      <c r="I76" s="127"/>
      <c r="J76" s="119"/>
      <c r="K76" s="119"/>
      <c r="L76" s="120"/>
      <c r="M76" s="120"/>
      <c r="N76" s="120"/>
      <c r="O76" s="119"/>
      <c r="P76" s="95"/>
      <c r="Q76" s="121"/>
      <c r="R76" s="122"/>
      <c r="S76" s="122"/>
      <c r="T76" s="122"/>
      <c r="U76" s="123"/>
      <c r="V76" s="124"/>
      <c r="W76" s="121"/>
      <c r="X76" s="119"/>
      <c r="Y76" s="118"/>
    </row>
    <row r="77" spans="1:25" ht="25" customHeight="1" x14ac:dyDescent="0.35">
      <c r="A77" s="91"/>
      <c r="B77" s="92"/>
      <c r="C77" s="92"/>
      <c r="D77" s="92"/>
      <c r="E77" s="92"/>
      <c r="F77" s="125"/>
      <c r="G77" s="126"/>
      <c r="H77" s="126"/>
      <c r="I77" s="127"/>
      <c r="J77" s="119"/>
      <c r="K77" s="119"/>
      <c r="L77" s="120"/>
      <c r="M77" s="120"/>
      <c r="N77" s="120"/>
      <c r="O77" s="119"/>
      <c r="P77" s="95"/>
      <c r="Q77" s="121"/>
      <c r="R77" s="122"/>
      <c r="S77" s="122"/>
      <c r="T77" s="122"/>
      <c r="U77" s="123"/>
      <c r="V77" s="124"/>
      <c r="W77" s="121"/>
      <c r="X77" s="119"/>
      <c r="Y77" s="118"/>
    </row>
    <row r="78" spans="1:25" ht="25" customHeight="1" x14ac:dyDescent="0.35">
      <c r="A78" s="91"/>
      <c r="B78" s="92"/>
      <c r="C78" s="92"/>
      <c r="D78" s="92"/>
      <c r="E78" s="92"/>
      <c r="F78" s="125"/>
      <c r="G78" s="126"/>
      <c r="H78" s="126"/>
      <c r="I78" s="127"/>
      <c r="J78" s="119"/>
      <c r="K78" s="119"/>
      <c r="L78" s="120"/>
      <c r="M78" s="120"/>
      <c r="N78" s="120"/>
      <c r="O78" s="119"/>
      <c r="P78" s="95"/>
      <c r="Q78" s="121"/>
      <c r="R78" s="122"/>
      <c r="S78" s="122"/>
      <c r="T78" s="122"/>
      <c r="U78" s="123"/>
      <c r="V78" s="124"/>
      <c r="W78" s="121"/>
      <c r="X78" s="119"/>
      <c r="Y78" s="118"/>
    </row>
    <row r="79" spans="1:25" ht="25" customHeight="1" x14ac:dyDescent="0.35">
      <c r="A79" s="91"/>
      <c r="B79" s="92"/>
      <c r="C79" s="92"/>
      <c r="D79" s="92"/>
      <c r="E79" s="92"/>
      <c r="F79" s="125"/>
      <c r="G79" s="126"/>
      <c r="H79" s="126"/>
      <c r="I79" s="127"/>
      <c r="J79" s="119"/>
      <c r="K79" s="119"/>
      <c r="L79" s="120"/>
      <c r="M79" s="120"/>
      <c r="N79" s="120"/>
      <c r="O79" s="119"/>
      <c r="P79" s="95"/>
      <c r="Q79" s="121"/>
      <c r="R79" s="122"/>
      <c r="S79" s="122"/>
      <c r="T79" s="122"/>
      <c r="U79" s="123"/>
      <c r="V79" s="124"/>
      <c r="W79" s="121"/>
      <c r="X79" s="119"/>
      <c r="Y79" s="118"/>
    </row>
    <row r="80" spans="1:25" ht="25" customHeight="1" x14ac:dyDescent="0.35">
      <c r="A80" s="91"/>
      <c r="B80" s="92"/>
      <c r="C80" s="92"/>
      <c r="D80" s="92"/>
      <c r="E80" s="92"/>
      <c r="F80" s="125"/>
      <c r="G80" s="126"/>
      <c r="H80" s="126"/>
      <c r="I80" s="127"/>
      <c r="J80" s="119"/>
      <c r="K80" s="119"/>
      <c r="L80" s="120"/>
      <c r="M80" s="120"/>
      <c r="N80" s="120"/>
      <c r="O80" s="119"/>
      <c r="P80" s="95"/>
      <c r="Q80" s="121"/>
      <c r="R80" s="122"/>
      <c r="S80" s="122"/>
      <c r="T80" s="122"/>
      <c r="U80" s="123"/>
      <c r="V80" s="124"/>
      <c r="W80" s="121"/>
      <c r="X80" s="119"/>
      <c r="Y80" s="118"/>
    </row>
    <row r="81" spans="1:25" ht="25" customHeight="1" x14ac:dyDescent="0.35">
      <c r="A81" s="91"/>
      <c r="B81" s="92"/>
      <c r="C81" s="92"/>
      <c r="D81" s="92"/>
      <c r="E81" s="92"/>
      <c r="F81" s="125"/>
      <c r="G81" s="126"/>
      <c r="H81" s="126"/>
      <c r="I81" s="127"/>
      <c r="J81" s="119"/>
      <c r="K81" s="119"/>
      <c r="L81" s="120"/>
      <c r="M81" s="120"/>
      <c r="N81" s="120"/>
      <c r="O81" s="119"/>
      <c r="P81" s="95"/>
      <c r="Q81" s="121"/>
      <c r="R81" s="122"/>
      <c r="S81" s="122"/>
      <c r="T81" s="122"/>
      <c r="U81" s="123"/>
      <c r="V81" s="124"/>
      <c r="W81" s="121"/>
      <c r="X81" s="119"/>
      <c r="Y81" s="118"/>
    </row>
    <row r="82" spans="1:25" ht="25" customHeight="1" x14ac:dyDescent="0.35">
      <c r="A82" s="91"/>
      <c r="B82" s="92"/>
      <c r="C82" s="92"/>
      <c r="D82" s="92"/>
      <c r="E82" s="92"/>
      <c r="F82" s="125"/>
      <c r="G82" s="126"/>
      <c r="H82" s="126"/>
      <c r="I82" s="127"/>
      <c r="J82" s="119"/>
      <c r="K82" s="119"/>
      <c r="L82" s="120"/>
      <c r="M82" s="120"/>
      <c r="N82" s="120"/>
      <c r="O82" s="119"/>
      <c r="P82" s="95"/>
      <c r="Q82" s="121"/>
      <c r="R82" s="122"/>
      <c r="S82" s="122"/>
      <c r="T82" s="122"/>
      <c r="U82" s="123"/>
      <c r="V82" s="124"/>
      <c r="W82" s="121"/>
      <c r="X82" s="119"/>
      <c r="Y82" s="118"/>
    </row>
    <row r="83" spans="1:25" ht="25" customHeight="1" x14ac:dyDescent="0.35">
      <c r="A83" s="91"/>
      <c r="B83" s="92"/>
      <c r="C83" s="92"/>
      <c r="D83" s="92"/>
      <c r="E83" s="92"/>
      <c r="F83" s="125"/>
      <c r="G83" s="126"/>
      <c r="H83" s="126"/>
      <c r="I83" s="127"/>
      <c r="J83" s="119"/>
      <c r="K83" s="119"/>
      <c r="L83" s="120"/>
      <c r="M83" s="120"/>
      <c r="N83" s="120"/>
      <c r="O83" s="119"/>
      <c r="P83" s="95"/>
      <c r="Q83" s="121"/>
      <c r="R83" s="122"/>
      <c r="S83" s="122"/>
      <c r="T83" s="122"/>
      <c r="U83" s="123"/>
      <c r="V83" s="124"/>
      <c r="W83" s="121"/>
      <c r="X83" s="119"/>
      <c r="Y83" s="118"/>
    </row>
    <row r="84" spans="1:25" ht="25" customHeight="1" x14ac:dyDescent="0.35">
      <c r="A84" s="91"/>
      <c r="B84" s="92"/>
      <c r="C84" s="92"/>
      <c r="D84" s="92"/>
      <c r="E84" s="92"/>
      <c r="F84" s="125"/>
      <c r="G84" s="126"/>
      <c r="H84" s="126"/>
      <c r="I84" s="127"/>
      <c r="J84" s="119"/>
      <c r="K84" s="119"/>
      <c r="L84" s="120"/>
      <c r="M84" s="120"/>
      <c r="N84" s="120"/>
      <c r="O84" s="119"/>
      <c r="P84" s="95"/>
      <c r="Q84" s="121"/>
      <c r="R84" s="122"/>
      <c r="S84" s="122"/>
      <c r="T84" s="122"/>
      <c r="U84" s="123"/>
      <c r="V84" s="124"/>
      <c r="W84" s="121"/>
      <c r="X84" s="119"/>
      <c r="Y84" s="118"/>
    </row>
    <row r="85" spans="1:25" ht="25" customHeight="1" x14ac:dyDescent="0.35">
      <c r="A85" s="91"/>
      <c r="B85" s="92"/>
      <c r="C85" s="92"/>
      <c r="D85" s="92"/>
      <c r="E85" s="92"/>
      <c r="F85" s="125"/>
      <c r="G85" s="126"/>
      <c r="H85" s="126"/>
      <c r="I85" s="127"/>
      <c r="J85" s="119"/>
      <c r="K85" s="119"/>
      <c r="L85" s="120"/>
      <c r="M85" s="120"/>
      <c r="N85" s="120"/>
      <c r="O85" s="119"/>
      <c r="P85" s="95"/>
      <c r="Q85" s="121"/>
      <c r="R85" s="122"/>
      <c r="S85" s="122"/>
      <c r="T85" s="122"/>
      <c r="U85" s="123"/>
      <c r="V85" s="124"/>
      <c r="W85" s="121"/>
      <c r="X85" s="119"/>
      <c r="Y85" s="118"/>
    </row>
    <row r="86" spans="1:25" ht="25" customHeight="1" x14ac:dyDescent="0.35">
      <c r="A86" s="91"/>
      <c r="B86" s="92"/>
      <c r="C86" s="92"/>
      <c r="D86" s="92"/>
      <c r="E86" s="92"/>
      <c r="F86" s="125"/>
      <c r="G86" s="126"/>
      <c r="H86" s="126"/>
      <c r="I86" s="127"/>
      <c r="J86" s="119"/>
      <c r="K86" s="119"/>
      <c r="L86" s="120"/>
      <c r="M86" s="120"/>
      <c r="N86" s="120"/>
      <c r="O86" s="119"/>
      <c r="P86" s="95"/>
      <c r="Q86" s="121"/>
      <c r="R86" s="122"/>
      <c r="S86" s="122"/>
      <c r="T86" s="122"/>
      <c r="U86" s="123"/>
      <c r="V86" s="124"/>
      <c r="W86" s="121"/>
      <c r="X86" s="119"/>
      <c r="Y86" s="118"/>
    </row>
    <row r="87" spans="1:25" ht="25" customHeight="1" x14ac:dyDescent="0.35">
      <c r="A87" s="91"/>
      <c r="B87" s="92"/>
      <c r="C87" s="92"/>
      <c r="D87" s="92"/>
      <c r="E87" s="92"/>
      <c r="F87" s="125"/>
      <c r="G87" s="126"/>
      <c r="H87" s="126"/>
      <c r="I87" s="127"/>
      <c r="J87" s="119"/>
      <c r="K87" s="119"/>
      <c r="L87" s="120"/>
      <c r="M87" s="120"/>
      <c r="N87" s="120"/>
      <c r="O87" s="119"/>
      <c r="P87" s="95"/>
      <c r="Q87" s="121"/>
      <c r="R87" s="122"/>
      <c r="S87" s="122"/>
      <c r="T87" s="122"/>
      <c r="U87" s="123"/>
      <c r="V87" s="124"/>
      <c r="W87" s="121"/>
      <c r="X87" s="119"/>
      <c r="Y87" s="118"/>
    </row>
    <row r="88" spans="1:25" ht="25" customHeight="1" x14ac:dyDescent="0.35">
      <c r="A88" s="91"/>
      <c r="B88" s="92"/>
      <c r="C88" s="92"/>
      <c r="D88" s="92"/>
      <c r="E88" s="92"/>
      <c r="F88" s="125"/>
      <c r="G88" s="126"/>
      <c r="H88" s="126"/>
      <c r="I88" s="127"/>
      <c r="J88" s="119"/>
      <c r="K88" s="119"/>
      <c r="L88" s="120"/>
      <c r="M88" s="120"/>
      <c r="N88" s="120"/>
      <c r="O88" s="119"/>
      <c r="P88" s="95"/>
      <c r="Q88" s="121"/>
      <c r="R88" s="122"/>
      <c r="S88" s="122"/>
      <c r="T88" s="122"/>
      <c r="U88" s="123"/>
      <c r="V88" s="124"/>
      <c r="W88" s="121"/>
      <c r="X88" s="119"/>
      <c r="Y88" s="118"/>
    </row>
    <row r="89" spans="1:25" ht="25" customHeight="1" x14ac:dyDescent="0.35">
      <c r="A89" s="91"/>
      <c r="B89" s="92"/>
      <c r="C89" s="92"/>
      <c r="D89" s="92"/>
      <c r="E89" s="92"/>
      <c r="F89" s="125"/>
      <c r="G89" s="126"/>
      <c r="H89" s="126"/>
      <c r="I89" s="127"/>
      <c r="J89" s="119"/>
      <c r="K89" s="119"/>
      <c r="L89" s="120"/>
      <c r="M89" s="120"/>
      <c r="N89" s="120"/>
      <c r="O89" s="119"/>
      <c r="P89" s="95"/>
      <c r="Q89" s="121"/>
      <c r="R89" s="122"/>
      <c r="S89" s="122"/>
      <c r="T89" s="122"/>
      <c r="U89" s="123"/>
      <c r="V89" s="124"/>
      <c r="W89" s="121"/>
      <c r="X89" s="119"/>
      <c r="Y89" s="118"/>
    </row>
    <row r="90" spans="1:25" ht="25" customHeight="1" x14ac:dyDescent="0.35">
      <c r="A90" s="91"/>
      <c r="B90" s="92"/>
      <c r="C90" s="92"/>
      <c r="D90" s="92"/>
      <c r="E90" s="92"/>
      <c r="F90" s="125"/>
      <c r="G90" s="126"/>
      <c r="H90" s="126"/>
      <c r="I90" s="127"/>
      <c r="J90" s="119"/>
      <c r="K90" s="119"/>
      <c r="L90" s="120"/>
      <c r="M90" s="120"/>
      <c r="N90" s="120"/>
      <c r="O90" s="119"/>
      <c r="P90" s="95"/>
      <c r="Q90" s="121"/>
      <c r="R90" s="122"/>
      <c r="S90" s="122"/>
      <c r="T90" s="122"/>
      <c r="U90" s="123"/>
      <c r="V90" s="124"/>
      <c r="W90" s="121"/>
      <c r="X90" s="119"/>
      <c r="Y90" s="118"/>
    </row>
    <row r="91" spans="1:25" ht="25" customHeight="1" x14ac:dyDescent="0.35">
      <c r="A91" s="91"/>
      <c r="B91" s="92"/>
      <c r="C91" s="92"/>
      <c r="D91" s="92"/>
      <c r="E91" s="92"/>
      <c r="F91" s="125"/>
      <c r="G91" s="126"/>
      <c r="H91" s="126"/>
      <c r="I91" s="127"/>
      <c r="J91" s="119"/>
      <c r="K91" s="119"/>
      <c r="L91" s="120"/>
      <c r="M91" s="120"/>
      <c r="N91" s="120"/>
      <c r="O91" s="119"/>
      <c r="P91" s="95"/>
      <c r="Q91" s="121"/>
      <c r="R91" s="122"/>
      <c r="S91" s="122"/>
      <c r="T91" s="122"/>
      <c r="U91" s="123"/>
      <c r="V91" s="124"/>
      <c r="W91" s="121"/>
      <c r="X91" s="119"/>
      <c r="Y91" s="118"/>
    </row>
    <row r="92" spans="1:25" ht="25" customHeight="1" x14ac:dyDescent="0.35">
      <c r="A92" s="91"/>
      <c r="B92" s="92"/>
      <c r="C92" s="92"/>
      <c r="D92" s="92"/>
      <c r="E92" s="92"/>
      <c r="F92" s="125"/>
      <c r="G92" s="126"/>
      <c r="H92" s="126"/>
      <c r="I92" s="127"/>
      <c r="J92" s="119"/>
      <c r="K92" s="119"/>
      <c r="L92" s="120"/>
      <c r="M92" s="120"/>
      <c r="N92" s="120"/>
      <c r="O92" s="119"/>
      <c r="P92" s="95"/>
      <c r="Q92" s="121"/>
      <c r="R92" s="122"/>
      <c r="S92" s="122"/>
      <c r="T92" s="122"/>
      <c r="U92" s="123"/>
      <c r="V92" s="124"/>
      <c r="W92" s="121"/>
      <c r="X92" s="119"/>
      <c r="Y92" s="118"/>
    </row>
    <row r="93" spans="1:25" ht="25" customHeight="1" x14ac:dyDescent="0.35">
      <c r="A93" s="91"/>
      <c r="B93" s="92"/>
      <c r="C93" s="92"/>
      <c r="D93" s="92"/>
      <c r="E93" s="92"/>
      <c r="F93" s="125"/>
      <c r="G93" s="126"/>
      <c r="H93" s="126"/>
      <c r="I93" s="127"/>
      <c r="J93" s="119"/>
      <c r="K93" s="119"/>
      <c r="L93" s="120"/>
      <c r="M93" s="120"/>
      <c r="N93" s="120"/>
      <c r="O93" s="119"/>
      <c r="P93" s="95"/>
      <c r="Q93" s="121"/>
      <c r="R93" s="122"/>
      <c r="S93" s="122"/>
      <c r="T93" s="122"/>
      <c r="U93" s="123"/>
      <c r="V93" s="124"/>
      <c r="W93" s="121"/>
      <c r="X93" s="119"/>
      <c r="Y93" s="118"/>
    </row>
    <row r="94" spans="1:25" ht="25" customHeight="1" x14ac:dyDescent="0.35">
      <c r="A94" s="91"/>
      <c r="B94" s="92"/>
      <c r="C94" s="92"/>
      <c r="D94" s="92"/>
      <c r="E94" s="92"/>
      <c r="F94" s="125"/>
      <c r="G94" s="126"/>
      <c r="H94" s="126"/>
      <c r="I94" s="127"/>
      <c r="J94" s="119"/>
      <c r="K94" s="119"/>
      <c r="L94" s="120"/>
      <c r="M94" s="120"/>
      <c r="N94" s="120"/>
      <c r="O94" s="119"/>
      <c r="P94" s="95"/>
      <c r="Q94" s="121"/>
      <c r="R94" s="122"/>
      <c r="S94" s="122"/>
      <c r="T94" s="122"/>
      <c r="U94" s="123"/>
      <c r="V94" s="124"/>
      <c r="W94" s="121"/>
      <c r="X94" s="119"/>
      <c r="Y94" s="118"/>
    </row>
    <row r="95" spans="1:25" ht="25" customHeight="1" x14ac:dyDescent="0.35">
      <c r="A95" s="91"/>
      <c r="B95" s="92"/>
      <c r="C95" s="92"/>
      <c r="D95" s="92"/>
      <c r="E95" s="92"/>
      <c r="F95" s="125"/>
      <c r="G95" s="126"/>
      <c r="H95" s="126"/>
      <c r="I95" s="127"/>
      <c r="J95" s="119"/>
      <c r="K95" s="119"/>
      <c r="L95" s="120"/>
      <c r="M95" s="120"/>
      <c r="N95" s="120"/>
      <c r="O95" s="119"/>
      <c r="P95" s="95"/>
      <c r="Q95" s="121"/>
      <c r="R95" s="122"/>
      <c r="S95" s="122"/>
      <c r="T95" s="122"/>
      <c r="U95" s="123"/>
      <c r="V95" s="124"/>
      <c r="W95" s="121"/>
      <c r="X95" s="119"/>
      <c r="Y95" s="118"/>
    </row>
    <row r="96" spans="1:25" ht="25" customHeight="1" x14ac:dyDescent="0.35">
      <c r="A96" s="91"/>
      <c r="B96" s="92"/>
      <c r="C96" s="92"/>
      <c r="D96" s="92"/>
      <c r="E96" s="92"/>
      <c r="F96" s="125"/>
      <c r="G96" s="126"/>
      <c r="H96" s="126"/>
      <c r="I96" s="127"/>
      <c r="J96" s="119"/>
      <c r="K96" s="119"/>
      <c r="L96" s="120"/>
      <c r="M96" s="120"/>
      <c r="N96" s="120"/>
      <c r="O96" s="119"/>
      <c r="P96" s="95"/>
      <c r="Q96" s="121"/>
      <c r="R96" s="122"/>
      <c r="S96" s="122"/>
      <c r="T96" s="122"/>
      <c r="U96" s="123"/>
      <c r="V96" s="124"/>
      <c r="W96" s="121"/>
      <c r="X96" s="119"/>
      <c r="Y96" s="118"/>
    </row>
    <row r="97" spans="1:25" ht="25" customHeight="1" x14ac:dyDescent="0.35">
      <c r="A97" s="91"/>
      <c r="B97" s="92"/>
      <c r="C97" s="92"/>
      <c r="D97" s="92"/>
      <c r="E97" s="92"/>
      <c r="F97" s="125"/>
      <c r="G97" s="126"/>
      <c r="H97" s="126"/>
      <c r="I97" s="127"/>
      <c r="J97" s="119"/>
      <c r="K97" s="119"/>
      <c r="L97" s="120"/>
      <c r="M97" s="120"/>
      <c r="N97" s="120"/>
      <c r="O97" s="119"/>
      <c r="P97" s="95"/>
      <c r="Q97" s="121"/>
      <c r="R97" s="122"/>
      <c r="S97" s="122"/>
      <c r="T97" s="122"/>
      <c r="U97" s="123"/>
      <c r="V97" s="124"/>
      <c r="W97" s="121"/>
      <c r="X97" s="119"/>
      <c r="Y97" s="118"/>
    </row>
    <row r="98" spans="1:25" ht="25" customHeight="1" x14ac:dyDescent="0.35">
      <c r="A98" s="91"/>
      <c r="B98" s="92"/>
      <c r="C98" s="92"/>
      <c r="D98" s="92"/>
      <c r="E98" s="92"/>
      <c r="F98" s="125"/>
      <c r="G98" s="126"/>
      <c r="H98" s="126"/>
      <c r="I98" s="127"/>
      <c r="J98" s="119"/>
      <c r="K98" s="119"/>
      <c r="L98" s="120"/>
      <c r="M98" s="120"/>
      <c r="N98" s="120"/>
      <c r="O98" s="119"/>
      <c r="P98" s="95"/>
      <c r="Q98" s="121"/>
      <c r="R98" s="122"/>
      <c r="S98" s="122"/>
      <c r="T98" s="122"/>
      <c r="U98" s="123"/>
      <c r="V98" s="124"/>
      <c r="W98" s="121"/>
      <c r="X98" s="119"/>
      <c r="Y98" s="118"/>
    </row>
    <row r="99" spans="1:25" ht="25" customHeight="1" x14ac:dyDescent="0.35">
      <c r="A99" s="91"/>
      <c r="B99" s="92"/>
      <c r="C99" s="92"/>
      <c r="D99" s="92"/>
      <c r="E99" s="92"/>
      <c r="F99" s="125"/>
      <c r="G99" s="126"/>
      <c r="H99" s="126"/>
      <c r="I99" s="127"/>
      <c r="J99" s="119"/>
      <c r="K99" s="119"/>
      <c r="L99" s="120"/>
      <c r="M99" s="120"/>
      <c r="N99" s="120"/>
      <c r="O99" s="119"/>
      <c r="P99" s="95"/>
      <c r="Q99" s="121"/>
      <c r="R99" s="122"/>
      <c r="S99" s="122"/>
      <c r="T99" s="122"/>
      <c r="U99" s="123"/>
      <c r="V99" s="124"/>
      <c r="W99" s="121"/>
      <c r="X99" s="119"/>
      <c r="Y99" s="118"/>
    </row>
    <row r="100" spans="1:25" ht="25" customHeight="1" x14ac:dyDescent="0.35">
      <c r="A100" s="91"/>
      <c r="B100" s="92"/>
      <c r="C100" s="92"/>
      <c r="D100" s="92"/>
      <c r="E100" s="92"/>
      <c r="F100" s="125"/>
      <c r="G100" s="126"/>
      <c r="H100" s="126"/>
      <c r="I100" s="127"/>
      <c r="J100" s="119"/>
      <c r="K100" s="119"/>
      <c r="L100" s="120"/>
      <c r="M100" s="120"/>
      <c r="N100" s="120"/>
      <c r="O100" s="119"/>
      <c r="P100" s="95"/>
      <c r="Q100" s="121"/>
      <c r="R100" s="122"/>
      <c r="S100" s="122"/>
      <c r="T100" s="122"/>
      <c r="U100" s="123"/>
      <c r="V100" s="124"/>
      <c r="W100" s="121"/>
      <c r="X100" s="119"/>
      <c r="Y100" s="118"/>
    </row>
    <row r="101" spans="1:25" ht="25" customHeight="1" x14ac:dyDescent="0.35">
      <c r="A101" s="91"/>
      <c r="B101" s="92"/>
      <c r="C101" s="92"/>
      <c r="D101" s="92"/>
      <c r="E101" s="92"/>
      <c r="F101" s="125"/>
      <c r="G101" s="126"/>
      <c r="H101" s="126"/>
      <c r="I101" s="127"/>
      <c r="J101" s="119"/>
      <c r="K101" s="119"/>
      <c r="L101" s="120"/>
      <c r="M101" s="120"/>
      <c r="N101" s="120"/>
      <c r="O101" s="119"/>
      <c r="P101" s="95"/>
      <c r="Q101" s="121"/>
      <c r="R101" s="122"/>
      <c r="S101" s="122"/>
      <c r="T101" s="122"/>
      <c r="U101" s="123"/>
      <c r="V101" s="124"/>
      <c r="W101" s="121"/>
      <c r="X101" s="119"/>
      <c r="Y101" s="118"/>
    </row>
    <row r="102" spans="1:25" ht="25" customHeight="1" x14ac:dyDescent="0.35">
      <c r="A102" s="91"/>
      <c r="B102" s="92"/>
      <c r="C102" s="92"/>
      <c r="D102" s="92"/>
      <c r="E102" s="92"/>
      <c r="F102" s="125"/>
      <c r="G102" s="126"/>
      <c r="H102" s="126"/>
      <c r="I102" s="127"/>
      <c r="J102" s="119"/>
      <c r="K102" s="119"/>
      <c r="L102" s="120"/>
      <c r="M102" s="120"/>
      <c r="N102" s="120"/>
      <c r="O102" s="119"/>
      <c r="P102" s="95"/>
      <c r="Q102" s="121"/>
      <c r="R102" s="122"/>
      <c r="S102" s="122"/>
      <c r="T102" s="122"/>
      <c r="U102" s="123"/>
      <c r="V102" s="124"/>
      <c r="W102" s="121"/>
      <c r="X102" s="119"/>
      <c r="Y102" s="118"/>
    </row>
    <row r="103" spans="1:25" ht="25" customHeight="1" x14ac:dyDescent="0.35">
      <c r="A103" s="91"/>
      <c r="B103" s="92"/>
      <c r="C103" s="92"/>
      <c r="D103" s="92"/>
      <c r="E103" s="92"/>
      <c r="F103" s="125"/>
      <c r="G103" s="126"/>
      <c r="H103" s="126"/>
      <c r="I103" s="127"/>
      <c r="J103" s="119"/>
      <c r="K103" s="119"/>
      <c r="L103" s="120"/>
      <c r="M103" s="120"/>
      <c r="N103" s="120"/>
      <c r="O103" s="119"/>
      <c r="P103" s="95"/>
      <c r="Q103" s="121"/>
      <c r="R103" s="122"/>
      <c r="S103" s="122"/>
      <c r="T103" s="122"/>
      <c r="U103" s="123"/>
      <c r="V103" s="124"/>
      <c r="W103" s="121"/>
      <c r="X103" s="119"/>
      <c r="Y103" s="118"/>
    </row>
    <row r="104" spans="1:25" ht="25" customHeight="1" x14ac:dyDescent="0.35">
      <c r="A104" s="91"/>
      <c r="B104" s="92"/>
      <c r="C104" s="92"/>
      <c r="D104" s="92"/>
      <c r="E104" s="92"/>
      <c r="F104" s="125"/>
      <c r="G104" s="126"/>
      <c r="H104" s="126"/>
      <c r="I104" s="127"/>
      <c r="J104" s="119"/>
      <c r="K104" s="119"/>
      <c r="L104" s="120"/>
      <c r="M104" s="120"/>
      <c r="N104" s="120"/>
      <c r="O104" s="119"/>
      <c r="P104" s="95"/>
      <c r="Q104" s="121"/>
      <c r="R104" s="122"/>
      <c r="S104" s="122"/>
      <c r="T104" s="122"/>
      <c r="U104" s="123"/>
      <c r="V104" s="124"/>
      <c r="W104" s="121"/>
      <c r="X104" s="119"/>
      <c r="Y104" s="118"/>
    </row>
    <row r="105" spans="1:25" ht="25" customHeight="1" x14ac:dyDescent="0.35">
      <c r="A105" s="91"/>
      <c r="B105" s="92"/>
      <c r="C105" s="92"/>
      <c r="D105" s="92"/>
      <c r="E105" s="92"/>
      <c r="F105" s="125"/>
      <c r="G105" s="126"/>
      <c r="H105" s="126"/>
      <c r="I105" s="127"/>
      <c r="J105" s="119"/>
      <c r="K105" s="119"/>
      <c r="L105" s="120"/>
      <c r="M105" s="120"/>
      <c r="N105" s="120"/>
      <c r="O105" s="119"/>
      <c r="P105" s="95"/>
      <c r="Q105" s="121"/>
      <c r="R105" s="122"/>
      <c r="S105" s="122"/>
      <c r="T105" s="122"/>
      <c r="U105" s="123"/>
      <c r="V105" s="124"/>
      <c r="W105" s="121"/>
      <c r="X105" s="119"/>
      <c r="Y105" s="118"/>
    </row>
    <row r="106" spans="1:25" ht="25" customHeight="1" x14ac:dyDescent="0.35">
      <c r="A106" s="91"/>
      <c r="B106" s="92"/>
      <c r="C106" s="92"/>
      <c r="D106" s="92"/>
      <c r="E106" s="92"/>
      <c r="F106" s="125"/>
      <c r="G106" s="126"/>
      <c r="H106" s="126"/>
      <c r="I106" s="127"/>
      <c r="J106" s="119"/>
      <c r="K106" s="119"/>
      <c r="L106" s="120"/>
      <c r="M106" s="120"/>
      <c r="N106" s="120"/>
      <c r="O106" s="119"/>
      <c r="P106" s="95"/>
      <c r="Q106" s="121"/>
      <c r="R106" s="122"/>
      <c r="S106" s="122"/>
      <c r="T106" s="122"/>
      <c r="U106" s="123"/>
      <c r="V106" s="124"/>
      <c r="W106" s="121"/>
      <c r="X106" s="119"/>
      <c r="Y106" s="118"/>
    </row>
    <row r="107" spans="1:25" ht="25" customHeight="1" x14ac:dyDescent="0.35">
      <c r="A107" s="91"/>
      <c r="B107" s="92"/>
      <c r="C107" s="92"/>
      <c r="D107" s="92"/>
      <c r="E107" s="92"/>
      <c r="F107" s="125"/>
      <c r="G107" s="126"/>
      <c r="H107" s="126"/>
      <c r="I107" s="127"/>
      <c r="J107" s="119"/>
      <c r="K107" s="119"/>
      <c r="L107" s="120"/>
      <c r="M107" s="120"/>
      <c r="N107" s="120"/>
      <c r="O107" s="119"/>
      <c r="P107" s="95"/>
      <c r="Q107" s="121"/>
      <c r="R107" s="122"/>
      <c r="S107" s="122"/>
      <c r="T107" s="122"/>
      <c r="U107" s="123"/>
      <c r="V107" s="124"/>
      <c r="W107" s="121"/>
      <c r="X107" s="119"/>
      <c r="Y107" s="118"/>
    </row>
    <row r="108" spans="1:25" ht="25" customHeight="1" x14ac:dyDescent="0.35">
      <c r="A108" s="91"/>
      <c r="B108" s="92"/>
      <c r="C108" s="92"/>
      <c r="D108" s="92"/>
      <c r="E108" s="92"/>
      <c r="F108" s="125"/>
      <c r="G108" s="126"/>
      <c r="H108" s="126"/>
      <c r="I108" s="127"/>
      <c r="J108" s="119"/>
      <c r="K108" s="119"/>
      <c r="L108" s="120"/>
      <c r="M108" s="120"/>
      <c r="N108" s="120"/>
      <c r="O108" s="119"/>
      <c r="P108" s="95"/>
      <c r="Q108" s="121"/>
      <c r="R108" s="122"/>
      <c r="S108" s="122"/>
      <c r="T108" s="122"/>
      <c r="U108" s="123"/>
      <c r="V108" s="124"/>
      <c r="W108" s="121"/>
      <c r="X108" s="119"/>
      <c r="Y108" s="118"/>
    </row>
    <row r="109" spans="1:25" ht="25" customHeight="1" x14ac:dyDescent="0.35">
      <c r="A109" s="91"/>
      <c r="B109" s="92"/>
      <c r="C109" s="92"/>
      <c r="D109" s="92"/>
      <c r="E109" s="92"/>
      <c r="F109" s="125"/>
      <c r="G109" s="126"/>
      <c r="H109" s="126"/>
      <c r="I109" s="127"/>
      <c r="J109" s="119"/>
      <c r="K109" s="119"/>
      <c r="L109" s="120"/>
      <c r="M109" s="120"/>
      <c r="N109" s="120"/>
      <c r="O109" s="119"/>
      <c r="P109" s="95"/>
      <c r="Q109" s="121"/>
      <c r="R109" s="122"/>
      <c r="S109" s="122"/>
      <c r="T109" s="122"/>
      <c r="U109" s="123"/>
      <c r="V109" s="124"/>
      <c r="W109" s="121"/>
      <c r="X109" s="119"/>
      <c r="Y109" s="118"/>
    </row>
    <row r="110" spans="1:25" ht="25" customHeight="1" x14ac:dyDescent="0.35">
      <c r="A110" s="91"/>
      <c r="B110" s="92"/>
      <c r="C110" s="92"/>
      <c r="D110" s="92"/>
      <c r="E110" s="92"/>
      <c r="F110" s="125"/>
      <c r="G110" s="126"/>
      <c r="H110" s="126"/>
      <c r="I110" s="127"/>
      <c r="J110" s="119"/>
      <c r="K110" s="119"/>
      <c r="L110" s="120"/>
      <c r="M110" s="120"/>
      <c r="N110" s="120"/>
      <c r="O110" s="119"/>
      <c r="P110" s="95"/>
      <c r="Q110" s="121"/>
      <c r="R110" s="122"/>
      <c r="S110" s="122"/>
      <c r="T110" s="122"/>
      <c r="U110" s="123"/>
      <c r="V110" s="124"/>
      <c r="W110" s="121"/>
      <c r="X110" s="119"/>
      <c r="Y110" s="118"/>
    </row>
    <row r="111" spans="1:25" ht="25" customHeight="1" x14ac:dyDescent="0.35">
      <c r="A111" s="91"/>
      <c r="B111" s="92"/>
      <c r="C111" s="92"/>
      <c r="D111" s="92"/>
      <c r="E111" s="92"/>
      <c r="F111" s="125"/>
      <c r="G111" s="126"/>
      <c r="H111" s="126"/>
      <c r="I111" s="127"/>
      <c r="J111" s="119"/>
      <c r="K111" s="119"/>
      <c r="L111" s="120"/>
      <c r="M111" s="120"/>
      <c r="N111" s="120"/>
      <c r="O111" s="119"/>
      <c r="P111" s="95"/>
      <c r="Q111" s="121"/>
      <c r="R111" s="122"/>
      <c r="S111" s="122"/>
      <c r="T111" s="122"/>
      <c r="U111" s="123"/>
      <c r="V111" s="124"/>
      <c r="W111" s="121"/>
      <c r="X111" s="119"/>
      <c r="Y111" s="118"/>
    </row>
    <row r="112" spans="1:25" ht="25" customHeight="1" x14ac:dyDescent="0.35">
      <c r="A112" s="91"/>
      <c r="B112" s="92"/>
      <c r="C112" s="92"/>
      <c r="D112" s="92"/>
      <c r="E112" s="92"/>
      <c r="F112" s="125"/>
      <c r="G112" s="126"/>
      <c r="H112" s="126"/>
      <c r="I112" s="127"/>
      <c r="J112" s="119"/>
      <c r="K112" s="119"/>
      <c r="L112" s="120"/>
      <c r="M112" s="120"/>
      <c r="N112" s="120"/>
      <c r="O112" s="119"/>
      <c r="P112" s="95"/>
      <c r="Q112" s="121"/>
      <c r="R112" s="122"/>
      <c r="S112" s="122"/>
      <c r="T112" s="122"/>
      <c r="U112" s="123"/>
      <c r="V112" s="124"/>
      <c r="W112" s="121"/>
      <c r="X112" s="119"/>
      <c r="Y112" s="118"/>
    </row>
    <row r="113" spans="1:25" ht="25" customHeight="1" x14ac:dyDescent="0.35">
      <c r="A113" s="91"/>
      <c r="B113" s="92"/>
      <c r="C113" s="92"/>
      <c r="D113" s="92"/>
      <c r="E113" s="92"/>
      <c r="F113" s="125"/>
      <c r="G113" s="126"/>
      <c r="H113" s="126"/>
      <c r="I113" s="127"/>
      <c r="J113" s="119"/>
      <c r="K113" s="119"/>
      <c r="L113" s="120"/>
      <c r="M113" s="120"/>
      <c r="N113" s="120"/>
      <c r="O113" s="119"/>
      <c r="P113" s="95"/>
      <c r="Q113" s="121"/>
      <c r="R113" s="122"/>
      <c r="S113" s="122"/>
      <c r="T113" s="122"/>
      <c r="U113" s="123"/>
      <c r="V113" s="124"/>
      <c r="W113" s="121"/>
      <c r="X113" s="119"/>
      <c r="Y113" s="118"/>
    </row>
    <row r="114" spans="1:25" ht="25" customHeight="1" x14ac:dyDescent="0.35">
      <c r="A114" s="91"/>
      <c r="B114" s="92"/>
      <c r="C114" s="92"/>
      <c r="D114" s="92"/>
      <c r="E114" s="92"/>
      <c r="F114" s="125"/>
      <c r="G114" s="126"/>
      <c r="H114" s="126"/>
      <c r="I114" s="127"/>
      <c r="J114" s="119"/>
      <c r="K114" s="119"/>
      <c r="L114" s="120"/>
      <c r="M114" s="120"/>
      <c r="N114" s="120"/>
      <c r="O114" s="119"/>
      <c r="P114" s="95"/>
      <c r="Q114" s="121"/>
      <c r="R114" s="122"/>
      <c r="S114" s="122"/>
      <c r="T114" s="122"/>
      <c r="U114" s="123"/>
      <c r="V114" s="124"/>
      <c r="W114" s="121"/>
      <c r="X114" s="119"/>
      <c r="Y114" s="118"/>
    </row>
    <row r="115" spans="1:25" ht="25" customHeight="1" x14ac:dyDescent="0.35">
      <c r="A115" s="91"/>
      <c r="B115" s="92"/>
      <c r="C115" s="92"/>
      <c r="D115" s="92"/>
      <c r="E115" s="92"/>
      <c r="F115" s="125"/>
      <c r="G115" s="126"/>
      <c r="H115" s="126"/>
      <c r="I115" s="127"/>
      <c r="J115" s="119"/>
      <c r="K115" s="119"/>
      <c r="L115" s="120"/>
      <c r="M115" s="120"/>
      <c r="N115" s="120"/>
      <c r="O115" s="119"/>
      <c r="P115" s="95"/>
      <c r="Q115" s="121"/>
      <c r="R115" s="122"/>
      <c r="S115" s="122"/>
      <c r="T115" s="122"/>
      <c r="U115" s="123"/>
      <c r="V115" s="124"/>
      <c r="W115" s="121"/>
      <c r="X115" s="119"/>
      <c r="Y115" s="118"/>
    </row>
    <row r="116" spans="1:25" ht="25" customHeight="1" x14ac:dyDescent="0.35">
      <c r="A116" s="91"/>
      <c r="B116" s="92"/>
      <c r="C116" s="92"/>
      <c r="D116" s="92"/>
      <c r="E116" s="92"/>
      <c r="F116" s="125"/>
      <c r="G116" s="126"/>
      <c r="H116" s="126"/>
      <c r="I116" s="127"/>
      <c r="J116" s="119"/>
      <c r="K116" s="119"/>
      <c r="L116" s="120"/>
      <c r="M116" s="120"/>
      <c r="N116" s="120"/>
      <c r="O116" s="119"/>
      <c r="P116" s="95"/>
      <c r="Q116" s="121"/>
      <c r="R116" s="122"/>
      <c r="S116" s="122"/>
      <c r="T116" s="122"/>
      <c r="U116" s="123"/>
      <c r="V116" s="124"/>
      <c r="W116" s="121"/>
      <c r="X116" s="119"/>
      <c r="Y116" s="118"/>
    </row>
    <row r="117" spans="1:25" ht="25" customHeight="1" x14ac:dyDescent="0.35">
      <c r="A117" s="91"/>
      <c r="B117" s="92"/>
      <c r="C117" s="92"/>
      <c r="D117" s="92"/>
      <c r="E117" s="92"/>
      <c r="F117" s="125"/>
      <c r="G117" s="126"/>
      <c r="H117" s="126"/>
      <c r="I117" s="127"/>
      <c r="J117" s="119"/>
      <c r="K117" s="119"/>
      <c r="L117" s="120"/>
      <c r="M117" s="120"/>
      <c r="N117" s="120"/>
      <c r="O117" s="119"/>
      <c r="P117" s="95"/>
      <c r="Q117" s="121"/>
      <c r="R117" s="122"/>
      <c r="S117" s="122"/>
      <c r="T117" s="122"/>
      <c r="U117" s="123"/>
      <c r="V117" s="124"/>
      <c r="W117" s="121"/>
      <c r="X117" s="119"/>
      <c r="Y117" s="118"/>
    </row>
    <row r="118" spans="1:25" ht="25" customHeight="1" x14ac:dyDescent="0.35">
      <c r="A118" s="91"/>
      <c r="B118" s="92"/>
      <c r="C118" s="92"/>
      <c r="D118" s="92"/>
      <c r="E118" s="92"/>
      <c r="F118" s="125"/>
      <c r="G118" s="126"/>
      <c r="H118" s="126"/>
      <c r="I118" s="127"/>
      <c r="J118" s="119"/>
      <c r="K118" s="119"/>
      <c r="L118" s="120"/>
      <c r="M118" s="120"/>
      <c r="N118" s="120"/>
      <c r="O118" s="119"/>
      <c r="P118" s="95"/>
      <c r="Q118" s="121"/>
      <c r="R118" s="122"/>
      <c r="S118" s="122"/>
      <c r="T118" s="122"/>
      <c r="U118" s="123"/>
      <c r="V118" s="124"/>
      <c r="W118" s="121"/>
      <c r="X118" s="119"/>
      <c r="Y118" s="118"/>
    </row>
    <row r="119" spans="1:25" ht="25" customHeight="1" x14ac:dyDescent="0.35">
      <c r="A119" s="91"/>
      <c r="B119" s="92"/>
      <c r="C119" s="92"/>
      <c r="D119" s="92"/>
      <c r="E119" s="92"/>
      <c r="F119" s="125"/>
      <c r="G119" s="126"/>
      <c r="H119" s="126"/>
      <c r="I119" s="127"/>
      <c r="J119" s="119"/>
      <c r="K119" s="119"/>
      <c r="L119" s="120"/>
      <c r="M119" s="120"/>
      <c r="N119" s="120"/>
      <c r="O119" s="119"/>
      <c r="P119" s="95"/>
      <c r="Q119" s="121"/>
      <c r="R119" s="122"/>
      <c r="S119" s="122"/>
      <c r="T119" s="122"/>
      <c r="U119" s="123"/>
      <c r="V119" s="124"/>
      <c r="W119" s="121"/>
      <c r="X119" s="119"/>
      <c r="Y119" s="118"/>
    </row>
    <row r="120" spans="1:25" ht="25" customHeight="1" x14ac:dyDescent="0.35">
      <c r="A120" s="91"/>
      <c r="B120" s="92"/>
      <c r="C120" s="92"/>
      <c r="D120" s="92"/>
      <c r="E120" s="92"/>
      <c r="F120" s="125"/>
      <c r="G120" s="126"/>
      <c r="H120" s="126"/>
      <c r="I120" s="127"/>
      <c r="J120" s="119"/>
      <c r="K120" s="119"/>
      <c r="L120" s="120"/>
      <c r="M120" s="120"/>
      <c r="N120" s="120"/>
      <c r="O120" s="119"/>
      <c r="P120" s="95"/>
      <c r="Q120" s="121"/>
      <c r="R120" s="122"/>
      <c r="S120" s="122"/>
      <c r="T120" s="122"/>
      <c r="U120" s="123"/>
      <c r="V120" s="124"/>
      <c r="W120" s="121"/>
      <c r="X120" s="119"/>
      <c r="Y120" s="118"/>
    </row>
    <row r="121" spans="1:25" ht="25" customHeight="1" x14ac:dyDescent="0.35">
      <c r="A121" s="91"/>
      <c r="B121" s="92"/>
      <c r="C121" s="92"/>
      <c r="D121" s="92"/>
      <c r="E121" s="92"/>
      <c r="F121" s="125"/>
      <c r="G121" s="126"/>
      <c r="H121" s="126"/>
      <c r="I121" s="127"/>
      <c r="J121" s="119"/>
      <c r="K121" s="119"/>
      <c r="L121" s="120"/>
      <c r="M121" s="120"/>
      <c r="N121" s="120"/>
      <c r="O121" s="119"/>
      <c r="P121" s="95"/>
      <c r="Q121" s="121"/>
      <c r="R121" s="122"/>
      <c r="S121" s="122"/>
      <c r="T121" s="122"/>
      <c r="U121" s="123"/>
      <c r="V121" s="124"/>
      <c r="W121" s="121"/>
      <c r="X121" s="119"/>
      <c r="Y121" s="118"/>
    </row>
    <row r="122" spans="1:25" ht="25" customHeight="1" x14ac:dyDescent="0.35">
      <c r="A122" s="91"/>
      <c r="B122" s="92"/>
      <c r="C122" s="92"/>
      <c r="D122" s="92"/>
      <c r="E122" s="92"/>
      <c r="F122" s="125"/>
      <c r="G122" s="126"/>
      <c r="H122" s="126"/>
      <c r="I122" s="127"/>
      <c r="J122" s="119"/>
      <c r="K122" s="119"/>
      <c r="L122" s="120"/>
      <c r="M122" s="120"/>
      <c r="N122" s="120"/>
      <c r="O122" s="119"/>
      <c r="P122" s="95"/>
      <c r="Q122" s="121"/>
      <c r="R122" s="122"/>
      <c r="S122" s="122"/>
      <c r="T122" s="122"/>
      <c r="U122" s="123"/>
      <c r="V122" s="124"/>
      <c r="W122" s="121"/>
      <c r="X122" s="119"/>
      <c r="Y122" s="118"/>
    </row>
    <row r="123" spans="1:25" ht="25" customHeight="1" x14ac:dyDescent="0.35">
      <c r="A123" s="91"/>
      <c r="B123" s="92"/>
      <c r="C123" s="92"/>
      <c r="D123" s="92"/>
      <c r="E123" s="92"/>
      <c r="F123" s="125"/>
      <c r="G123" s="126"/>
      <c r="H123" s="126"/>
      <c r="I123" s="127"/>
      <c r="J123" s="119"/>
      <c r="K123" s="119"/>
      <c r="L123" s="120"/>
      <c r="M123" s="120"/>
      <c r="N123" s="120"/>
      <c r="O123" s="119"/>
      <c r="P123" s="95"/>
      <c r="Q123" s="121"/>
      <c r="R123" s="122"/>
      <c r="S123" s="122"/>
      <c r="T123" s="122"/>
      <c r="U123" s="123"/>
      <c r="V123" s="124"/>
      <c r="W123" s="121"/>
      <c r="X123" s="119"/>
      <c r="Y123" s="118"/>
    </row>
    <row r="124" spans="1:25" ht="25" customHeight="1" x14ac:dyDescent="0.35">
      <c r="A124" s="91"/>
      <c r="B124" s="92"/>
      <c r="C124" s="92"/>
      <c r="D124" s="92"/>
      <c r="E124" s="92"/>
      <c r="F124" s="125"/>
      <c r="G124" s="126"/>
      <c r="H124" s="126"/>
      <c r="I124" s="127"/>
      <c r="J124" s="119"/>
      <c r="K124" s="119"/>
      <c r="L124" s="120"/>
      <c r="M124" s="120"/>
      <c r="N124" s="120"/>
      <c r="O124" s="119"/>
      <c r="P124" s="95"/>
      <c r="Q124" s="121"/>
      <c r="R124" s="122"/>
      <c r="S124" s="122"/>
      <c r="T124" s="122"/>
      <c r="U124" s="123"/>
      <c r="V124" s="124"/>
      <c r="W124" s="121"/>
      <c r="X124" s="119"/>
      <c r="Y124" s="118"/>
    </row>
    <row r="125" spans="1:25" ht="25" customHeight="1" x14ac:dyDescent="0.35">
      <c r="A125" s="91"/>
      <c r="B125" s="92"/>
      <c r="C125" s="92"/>
      <c r="D125" s="92"/>
      <c r="E125" s="92"/>
      <c r="F125" s="125"/>
      <c r="G125" s="126"/>
      <c r="H125" s="126"/>
      <c r="I125" s="127"/>
      <c r="J125" s="119"/>
      <c r="K125" s="119"/>
      <c r="L125" s="120"/>
      <c r="M125" s="120"/>
      <c r="N125" s="120"/>
      <c r="O125" s="119"/>
      <c r="P125" s="95"/>
      <c r="Q125" s="121"/>
      <c r="R125" s="122"/>
      <c r="S125" s="122"/>
      <c r="T125" s="122"/>
      <c r="U125" s="123"/>
      <c r="V125" s="124"/>
      <c r="W125" s="121"/>
      <c r="X125" s="119"/>
      <c r="Y125" s="118"/>
    </row>
    <row r="126" spans="1:25" ht="25" customHeight="1" x14ac:dyDescent="0.35">
      <c r="A126" s="91"/>
      <c r="B126" s="92"/>
      <c r="C126" s="92"/>
      <c r="D126" s="92"/>
      <c r="E126" s="92"/>
      <c r="F126" s="125"/>
      <c r="G126" s="126"/>
      <c r="H126" s="126"/>
      <c r="I126" s="127"/>
      <c r="J126" s="119"/>
      <c r="K126" s="119"/>
      <c r="L126" s="120"/>
      <c r="M126" s="120"/>
      <c r="N126" s="120"/>
      <c r="O126" s="119"/>
      <c r="P126" s="95"/>
      <c r="Q126" s="121"/>
      <c r="R126" s="122"/>
      <c r="S126" s="122"/>
      <c r="T126" s="122"/>
      <c r="U126" s="123"/>
      <c r="V126" s="124"/>
      <c r="W126" s="121"/>
      <c r="X126" s="119"/>
      <c r="Y126" s="118"/>
    </row>
    <row r="127" spans="1:25" ht="25" customHeight="1" x14ac:dyDescent="0.35">
      <c r="A127" s="91"/>
      <c r="B127" s="92"/>
      <c r="C127" s="92"/>
      <c r="D127" s="92"/>
      <c r="E127" s="92"/>
      <c r="F127" s="125"/>
      <c r="G127" s="126"/>
      <c r="H127" s="126"/>
      <c r="I127" s="127"/>
      <c r="J127" s="119"/>
      <c r="K127" s="119"/>
      <c r="L127" s="120"/>
      <c r="M127" s="120"/>
      <c r="N127" s="120"/>
      <c r="O127" s="119"/>
      <c r="P127" s="95"/>
      <c r="Q127" s="121"/>
      <c r="R127" s="122"/>
      <c r="S127" s="122"/>
      <c r="T127" s="122"/>
      <c r="U127" s="123"/>
      <c r="V127" s="124"/>
      <c r="W127" s="121"/>
      <c r="X127" s="119"/>
      <c r="Y127" s="118"/>
    </row>
    <row r="128" spans="1:25" ht="25" customHeight="1" x14ac:dyDescent="0.35">
      <c r="A128" s="91"/>
      <c r="B128" s="92"/>
      <c r="C128" s="92"/>
      <c r="D128" s="92"/>
      <c r="E128" s="92"/>
      <c r="F128" s="125"/>
      <c r="G128" s="126"/>
      <c r="H128" s="126"/>
      <c r="I128" s="127"/>
      <c r="J128" s="119"/>
      <c r="K128" s="119"/>
      <c r="L128" s="120"/>
      <c r="M128" s="120"/>
      <c r="N128" s="120"/>
      <c r="O128" s="119"/>
      <c r="P128" s="95"/>
      <c r="Q128" s="121"/>
      <c r="R128" s="122"/>
      <c r="S128" s="122"/>
      <c r="T128" s="122"/>
      <c r="U128" s="123"/>
      <c r="V128" s="124"/>
      <c r="W128" s="121"/>
      <c r="X128" s="119"/>
      <c r="Y128" s="118"/>
    </row>
    <row r="129" spans="1:25" ht="25" customHeight="1" x14ac:dyDescent="0.35">
      <c r="A129" s="91"/>
      <c r="B129" s="92"/>
      <c r="C129" s="92"/>
      <c r="D129" s="92"/>
      <c r="E129" s="92"/>
      <c r="F129" s="125"/>
      <c r="G129" s="126"/>
      <c r="H129" s="126"/>
      <c r="I129" s="127"/>
      <c r="J129" s="119"/>
      <c r="K129" s="119"/>
      <c r="L129" s="120"/>
      <c r="M129" s="120"/>
      <c r="N129" s="120"/>
      <c r="O129" s="119"/>
      <c r="P129" s="95"/>
      <c r="Q129" s="121"/>
      <c r="R129" s="122"/>
      <c r="S129" s="122"/>
      <c r="T129" s="122"/>
      <c r="U129" s="123"/>
      <c r="V129" s="124"/>
      <c r="W129" s="121"/>
      <c r="X129" s="119"/>
      <c r="Y129" s="118"/>
    </row>
    <row r="130" spans="1:25" ht="25" customHeight="1" x14ac:dyDescent="0.35">
      <c r="A130" s="91"/>
      <c r="B130" s="92"/>
      <c r="C130" s="92"/>
      <c r="D130" s="92"/>
      <c r="E130" s="92"/>
      <c r="F130" s="125"/>
      <c r="G130" s="126"/>
      <c r="H130" s="126"/>
      <c r="I130" s="127"/>
      <c r="J130" s="119"/>
      <c r="K130" s="119"/>
      <c r="L130" s="120"/>
      <c r="M130" s="120"/>
      <c r="N130" s="120"/>
      <c r="O130" s="119"/>
      <c r="P130" s="95"/>
      <c r="Q130" s="121"/>
      <c r="R130" s="122"/>
      <c r="S130" s="122"/>
      <c r="T130" s="122"/>
      <c r="U130" s="123"/>
      <c r="V130" s="124"/>
      <c r="W130" s="121"/>
      <c r="X130" s="119"/>
      <c r="Y130" s="118"/>
    </row>
    <row r="131" spans="1:25" ht="25" customHeight="1" x14ac:dyDescent="0.35">
      <c r="A131" s="91"/>
      <c r="B131" s="92"/>
      <c r="C131" s="92"/>
      <c r="D131" s="92"/>
      <c r="E131" s="92"/>
      <c r="F131" s="125"/>
      <c r="G131" s="126"/>
      <c r="H131" s="126"/>
      <c r="I131" s="127"/>
      <c r="J131" s="119"/>
      <c r="K131" s="119"/>
      <c r="L131" s="120"/>
      <c r="M131" s="120"/>
      <c r="N131" s="120"/>
      <c r="O131" s="119"/>
      <c r="P131" s="95"/>
      <c r="Q131" s="121"/>
      <c r="R131" s="122"/>
      <c r="S131" s="122"/>
      <c r="T131" s="122"/>
      <c r="U131" s="123"/>
      <c r="V131" s="124"/>
      <c r="W131" s="121"/>
      <c r="X131" s="119"/>
      <c r="Y131" s="118"/>
    </row>
    <row r="132" spans="1:25" ht="25" customHeight="1" x14ac:dyDescent="0.35">
      <c r="A132" s="91"/>
      <c r="B132" s="92"/>
      <c r="C132" s="92"/>
      <c r="D132" s="92"/>
      <c r="E132" s="92"/>
      <c r="F132" s="125"/>
      <c r="G132" s="126"/>
      <c r="H132" s="126"/>
      <c r="I132" s="127"/>
      <c r="J132" s="119"/>
      <c r="K132" s="119"/>
      <c r="L132" s="120"/>
      <c r="M132" s="120"/>
      <c r="N132" s="120"/>
      <c r="O132" s="119"/>
      <c r="P132" s="95"/>
      <c r="Q132" s="121"/>
      <c r="R132" s="122"/>
      <c r="S132" s="122"/>
      <c r="T132" s="122"/>
      <c r="U132" s="123"/>
      <c r="V132" s="124"/>
      <c r="W132" s="121"/>
      <c r="X132" s="119"/>
      <c r="Y132" s="118"/>
    </row>
    <row r="133" spans="1:25" ht="25" customHeight="1" x14ac:dyDescent="0.35">
      <c r="A133" s="91"/>
      <c r="B133" s="92"/>
      <c r="C133" s="92"/>
      <c r="D133" s="92"/>
      <c r="E133" s="92"/>
      <c r="F133" s="125"/>
      <c r="G133" s="126"/>
      <c r="H133" s="126"/>
      <c r="I133" s="127"/>
      <c r="J133" s="128"/>
      <c r="K133" s="128"/>
      <c r="L133" s="129"/>
      <c r="M133" s="129"/>
      <c r="N133" s="129"/>
      <c r="O133" s="128"/>
      <c r="P133" s="95"/>
      <c r="Q133" s="121"/>
      <c r="R133" s="122"/>
      <c r="S133" s="122"/>
      <c r="T133" s="122"/>
      <c r="U133" s="123"/>
      <c r="V133" s="124"/>
      <c r="W133" s="121"/>
      <c r="X133" s="119"/>
      <c r="Y133" s="118"/>
    </row>
    <row r="134" spans="1:25" ht="25" customHeight="1" x14ac:dyDescent="0.35">
      <c r="A134" s="91"/>
      <c r="B134" s="92"/>
      <c r="C134" s="92"/>
      <c r="D134" s="92"/>
      <c r="E134" s="92"/>
      <c r="F134" s="125"/>
      <c r="G134" s="126"/>
      <c r="H134" s="126"/>
      <c r="I134" s="127"/>
      <c r="J134" s="128"/>
      <c r="K134" s="128"/>
      <c r="L134" s="129"/>
      <c r="M134" s="129"/>
      <c r="N134" s="129"/>
      <c r="O134" s="128"/>
      <c r="P134" s="95"/>
      <c r="Q134" s="121"/>
      <c r="R134" s="122"/>
      <c r="S134" s="122"/>
      <c r="T134" s="122"/>
      <c r="U134" s="123"/>
      <c r="V134" s="124"/>
      <c r="W134" s="121"/>
      <c r="X134" s="119"/>
      <c r="Y134" s="118"/>
    </row>
    <row r="135" spans="1:25" ht="25" customHeight="1" x14ac:dyDescent="0.35">
      <c r="A135" s="91"/>
      <c r="B135" s="92"/>
      <c r="C135" s="92"/>
      <c r="D135" s="92"/>
      <c r="E135" s="92"/>
      <c r="F135" s="125"/>
      <c r="G135" s="126"/>
      <c r="H135" s="126"/>
      <c r="I135" s="127"/>
      <c r="J135" s="128"/>
      <c r="K135" s="128"/>
      <c r="L135" s="129"/>
      <c r="M135" s="129"/>
      <c r="N135" s="129"/>
      <c r="O135" s="128"/>
      <c r="P135" s="95"/>
      <c r="Q135" s="121"/>
      <c r="R135" s="122"/>
      <c r="S135" s="122"/>
      <c r="T135" s="122"/>
      <c r="U135" s="123"/>
      <c r="V135" s="124"/>
      <c r="W135" s="121"/>
      <c r="X135" s="119"/>
      <c r="Y135" s="118"/>
    </row>
    <row r="136" spans="1:25" ht="25" customHeight="1" x14ac:dyDescent="0.35">
      <c r="A136" s="91"/>
      <c r="B136" s="92"/>
      <c r="C136" s="92"/>
      <c r="D136" s="92"/>
      <c r="E136" s="92"/>
      <c r="F136" s="125"/>
      <c r="G136" s="126"/>
      <c r="H136" s="126"/>
      <c r="I136" s="127"/>
      <c r="J136" s="128"/>
      <c r="K136" s="128"/>
      <c r="L136" s="129"/>
      <c r="M136" s="129"/>
      <c r="N136" s="129"/>
      <c r="O136" s="128"/>
      <c r="P136" s="95"/>
      <c r="Q136" s="121"/>
      <c r="R136" s="122"/>
      <c r="S136" s="122"/>
      <c r="T136" s="122"/>
      <c r="U136" s="123"/>
      <c r="V136" s="124"/>
      <c r="W136" s="121"/>
      <c r="X136" s="119"/>
      <c r="Y136" s="118"/>
    </row>
    <row r="137" spans="1:25" ht="25" customHeight="1" x14ac:dyDescent="0.35">
      <c r="A137" s="91"/>
      <c r="B137" s="92"/>
      <c r="C137" s="92"/>
      <c r="D137" s="92"/>
      <c r="E137" s="92"/>
      <c r="F137" s="125"/>
      <c r="G137" s="126"/>
      <c r="H137" s="126"/>
      <c r="I137" s="127"/>
      <c r="J137" s="128"/>
      <c r="K137" s="128"/>
      <c r="L137" s="129"/>
      <c r="M137" s="129"/>
      <c r="N137" s="129"/>
      <c r="O137" s="128"/>
      <c r="P137" s="95"/>
      <c r="Q137" s="121"/>
      <c r="R137" s="122"/>
      <c r="S137" s="122"/>
      <c r="T137" s="122"/>
      <c r="U137" s="123"/>
      <c r="V137" s="124"/>
      <c r="W137" s="121"/>
      <c r="X137" s="119"/>
      <c r="Y137" s="118"/>
    </row>
    <row r="138" spans="1:25" ht="25" customHeight="1" x14ac:dyDescent="0.35">
      <c r="A138" s="91"/>
      <c r="B138" s="92"/>
      <c r="C138" s="92"/>
      <c r="D138" s="92"/>
      <c r="E138" s="92"/>
      <c r="F138" s="125"/>
      <c r="G138" s="126"/>
      <c r="H138" s="126"/>
      <c r="I138" s="127"/>
      <c r="J138" s="128"/>
      <c r="K138" s="128"/>
      <c r="L138" s="129"/>
      <c r="M138" s="129"/>
      <c r="N138" s="129"/>
      <c r="O138" s="128"/>
      <c r="P138" s="95"/>
      <c r="Q138" s="121"/>
      <c r="R138" s="122"/>
      <c r="S138" s="122"/>
      <c r="T138" s="122"/>
      <c r="U138" s="123"/>
      <c r="V138" s="124"/>
      <c r="W138" s="121"/>
      <c r="X138" s="119"/>
      <c r="Y138" s="118"/>
    </row>
    <row r="139" spans="1:25" ht="25" customHeight="1" x14ac:dyDescent="0.35">
      <c r="A139" s="91"/>
      <c r="B139" s="92"/>
      <c r="C139" s="92"/>
      <c r="D139" s="92"/>
      <c r="E139" s="92"/>
      <c r="F139" s="125"/>
      <c r="G139" s="126"/>
      <c r="H139" s="126"/>
      <c r="I139" s="127"/>
      <c r="J139" s="128"/>
      <c r="K139" s="128"/>
      <c r="L139" s="129"/>
      <c r="M139" s="129"/>
      <c r="N139" s="129"/>
      <c r="O139" s="128"/>
      <c r="P139" s="95"/>
      <c r="Q139" s="121"/>
      <c r="R139" s="122"/>
      <c r="S139" s="122"/>
      <c r="T139" s="122"/>
      <c r="U139" s="123"/>
      <c r="V139" s="124"/>
      <c r="W139" s="121"/>
      <c r="X139" s="119"/>
      <c r="Y139" s="118"/>
    </row>
    <row r="140" spans="1:25" ht="25" customHeight="1" x14ac:dyDescent="0.35">
      <c r="A140" s="91"/>
      <c r="B140" s="92"/>
      <c r="C140" s="92"/>
      <c r="D140" s="92"/>
      <c r="E140" s="92"/>
      <c r="F140" s="125"/>
      <c r="G140" s="126"/>
      <c r="H140" s="126"/>
      <c r="I140" s="127"/>
      <c r="J140" s="128"/>
      <c r="K140" s="128"/>
      <c r="L140" s="129"/>
      <c r="M140" s="129"/>
      <c r="N140" s="129"/>
      <c r="O140" s="128"/>
      <c r="P140" s="95"/>
      <c r="Q140" s="121"/>
      <c r="R140" s="122"/>
      <c r="S140" s="122"/>
      <c r="T140" s="122"/>
      <c r="U140" s="123"/>
      <c r="V140" s="124"/>
      <c r="W140" s="121"/>
      <c r="X140" s="119"/>
      <c r="Y140" s="118"/>
    </row>
    <row r="141" spans="1:25" ht="25" customHeight="1" x14ac:dyDescent="0.35">
      <c r="A141" s="91"/>
      <c r="B141" s="92"/>
      <c r="C141" s="92"/>
      <c r="D141" s="92"/>
      <c r="E141" s="92"/>
      <c r="F141" s="125"/>
      <c r="G141" s="126"/>
      <c r="H141" s="126"/>
      <c r="I141" s="127"/>
      <c r="J141" s="128"/>
      <c r="K141" s="128"/>
      <c r="L141" s="129"/>
      <c r="M141" s="129"/>
      <c r="N141" s="129"/>
      <c r="O141" s="128"/>
      <c r="P141" s="95"/>
      <c r="Q141" s="121"/>
      <c r="R141" s="122"/>
      <c r="S141" s="122"/>
      <c r="T141" s="122"/>
      <c r="U141" s="123"/>
      <c r="V141" s="124"/>
      <c r="W141" s="121"/>
      <c r="X141" s="119"/>
      <c r="Y141" s="118"/>
    </row>
    <row r="142" spans="1:25" ht="25" customHeight="1" x14ac:dyDescent="0.35">
      <c r="A142" s="91"/>
      <c r="B142" s="92"/>
      <c r="C142" s="92"/>
      <c r="D142" s="92"/>
      <c r="E142" s="92"/>
      <c r="F142" s="125"/>
      <c r="G142" s="126"/>
      <c r="H142" s="126"/>
      <c r="I142" s="127"/>
      <c r="J142" s="128"/>
      <c r="K142" s="128"/>
      <c r="L142" s="129"/>
      <c r="M142" s="129"/>
      <c r="N142" s="129"/>
      <c r="O142" s="128"/>
      <c r="P142" s="95"/>
      <c r="Q142" s="121"/>
      <c r="R142" s="122"/>
      <c r="S142" s="122"/>
      <c r="T142" s="122"/>
      <c r="U142" s="123"/>
      <c r="V142" s="124"/>
      <c r="W142" s="121"/>
      <c r="X142" s="119"/>
      <c r="Y142" s="118"/>
    </row>
    <row r="143" spans="1:25" ht="25" customHeight="1" x14ac:dyDescent="0.35">
      <c r="A143" s="91"/>
      <c r="B143" s="92"/>
      <c r="C143" s="92"/>
      <c r="D143" s="92"/>
      <c r="E143" s="92"/>
      <c r="F143" s="125"/>
      <c r="G143" s="126"/>
      <c r="H143" s="126"/>
      <c r="I143" s="127"/>
      <c r="J143" s="128"/>
      <c r="K143" s="128"/>
      <c r="L143" s="129"/>
      <c r="M143" s="129"/>
      <c r="N143" s="129"/>
      <c r="O143" s="128"/>
      <c r="P143" s="95"/>
      <c r="Q143" s="121"/>
      <c r="R143" s="122"/>
      <c r="S143" s="122"/>
      <c r="T143" s="122"/>
      <c r="U143" s="123"/>
      <c r="V143" s="124"/>
      <c r="W143" s="121"/>
      <c r="X143" s="119"/>
      <c r="Y143" s="118"/>
    </row>
    <row r="144" spans="1:25" ht="25" customHeight="1" x14ac:dyDescent="0.35">
      <c r="A144" s="91"/>
      <c r="B144" s="92"/>
      <c r="C144" s="92"/>
      <c r="D144" s="92"/>
      <c r="E144" s="92"/>
      <c r="F144" s="125"/>
      <c r="G144" s="126"/>
      <c r="H144" s="126"/>
      <c r="I144" s="127"/>
      <c r="J144" s="128"/>
      <c r="K144" s="128"/>
      <c r="L144" s="129"/>
      <c r="M144" s="129"/>
      <c r="N144" s="129"/>
      <c r="O144" s="128"/>
      <c r="P144" s="95"/>
      <c r="Q144" s="121"/>
      <c r="R144" s="122"/>
      <c r="S144" s="122"/>
      <c r="T144" s="122"/>
      <c r="U144" s="123"/>
      <c r="V144" s="124"/>
      <c r="W144" s="121"/>
      <c r="X144" s="119"/>
      <c r="Y144" s="118"/>
    </row>
    <row r="145" spans="1:25" ht="25" customHeight="1" x14ac:dyDescent="0.35">
      <c r="A145" s="91"/>
      <c r="B145" s="92"/>
      <c r="C145" s="92"/>
      <c r="D145" s="92"/>
      <c r="E145" s="92"/>
      <c r="F145" s="125"/>
      <c r="G145" s="126"/>
      <c r="H145" s="126"/>
      <c r="I145" s="127"/>
      <c r="J145" s="128"/>
      <c r="K145" s="128"/>
      <c r="L145" s="129"/>
      <c r="M145" s="129"/>
      <c r="N145" s="129"/>
      <c r="O145" s="128"/>
      <c r="P145" s="95"/>
      <c r="Q145" s="121"/>
      <c r="R145" s="122"/>
      <c r="S145" s="122"/>
      <c r="T145" s="122"/>
      <c r="U145" s="123"/>
      <c r="V145" s="124"/>
      <c r="W145" s="121"/>
      <c r="X145" s="119"/>
      <c r="Y145" s="118"/>
    </row>
    <row r="146" spans="1:25" ht="25" customHeight="1" x14ac:dyDescent="0.35">
      <c r="A146" s="91"/>
      <c r="B146" s="92"/>
      <c r="C146" s="92"/>
      <c r="D146" s="92"/>
      <c r="E146" s="92"/>
      <c r="F146" s="125"/>
      <c r="G146" s="126"/>
      <c r="H146" s="126"/>
      <c r="I146" s="127"/>
      <c r="J146" s="119"/>
      <c r="K146" s="119"/>
      <c r="L146" s="120"/>
      <c r="M146" s="120"/>
      <c r="N146" s="120"/>
      <c r="O146" s="119"/>
      <c r="P146" s="95"/>
      <c r="Q146" s="121"/>
      <c r="R146" s="122"/>
      <c r="S146" s="122"/>
      <c r="T146" s="122"/>
      <c r="U146" s="123"/>
      <c r="V146" s="124"/>
      <c r="W146" s="121"/>
      <c r="X146" s="119"/>
      <c r="Y146" s="118"/>
    </row>
    <row r="147" spans="1:25" ht="25" customHeight="1" x14ac:dyDescent="0.35">
      <c r="A147" s="130"/>
      <c r="B147" s="104"/>
      <c r="C147" s="104"/>
      <c r="D147" s="104"/>
      <c r="E147" s="104"/>
      <c r="F147" s="131"/>
      <c r="G147" s="132"/>
      <c r="H147" s="132"/>
      <c r="I147" s="133"/>
      <c r="J147" s="134"/>
      <c r="K147" s="134"/>
      <c r="L147" s="135"/>
      <c r="M147" s="135"/>
      <c r="N147" s="135"/>
      <c r="O147" s="134"/>
      <c r="P147" s="107"/>
      <c r="Q147" s="136"/>
      <c r="R147" s="137"/>
      <c r="S147" s="137"/>
      <c r="T147" s="137"/>
      <c r="U147" s="138"/>
      <c r="V147" s="139"/>
      <c r="W147" s="136"/>
      <c r="X147" s="140"/>
      <c r="Y147" s="118"/>
    </row>
    <row r="148" spans="1:25" x14ac:dyDescent="0.35">
      <c r="C148"/>
    </row>
    <row r="160" spans="1:25" x14ac:dyDescent="0.35">
      <c r="E160" s="26"/>
    </row>
  </sheetData>
  <dataValidations count="2">
    <dataValidation allowBlank="1" showInputMessage="1" showErrorMessage="1" promptTitle="Point of Connection Voltage" prompt="Please enter a value excluding the units (e.g. 11 rather than 11kV). If unknown, please enter To Be Confirmed or other useful info (e.g. LV)" sqref="O3:O147" xr:uid="{755CE66E-DC7B-4A35-9C45-0472796372EA}"/>
    <dataValidation type="date" operator="greaterThan" allowBlank="1" showInputMessage="1" showErrorMessage="1" errorTitle="Error" error="Please enter a valid date" promptTitle="Last Updated" prompt="Please enter a valid date" sqref="Y3:Y147" xr:uid="{E1FB040A-91F1-4D7E-A1DE-1EFDCDC98C20}">
      <formula1>367</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errorTitle="Manual entry not allowed" error="Please select from the list" promptTitle="Country" prompt="Please select from the list" xr:uid="{FBBA74DA-EF56-4071-B870-B07E401B8907}">
          <x14:formula1>
            <xm:f>Lists!$AI$2:$AI$5</xm:f>
          </x14:formula1>
          <xm:sqref>I3:I147</xm:sqref>
        </x14:dataValidation>
        <x14:dataValidation type="list" allowBlank="1" showInputMessage="1" showErrorMessage="1" errorTitle="Manual entry not allowed" error="Please select from list" promptTitle="Licence Area" prompt="Please select from list" xr:uid="{D583A793-1461-4F65-B9EA-80056CB6389F}">
          <x14:formula1>
            <xm:f>Lists!$AE$2:$AE$15</xm:f>
          </x14:formula1>
          <xm:sqref>P3:P147</xm:sqref>
        </x14:dataValidation>
        <x14:dataValidation type="list" allowBlank="1" showInputMessage="1" showErrorMessage="1" promptTitle="Flexible Connection" prompt="Please select from list" xr:uid="{CCA08A42-E582-4DD3-AB4C-30E7A66CC6B4}">
          <x14:formula1>
            <xm:f>Lists!$AB$2:$AB$4</xm:f>
          </x14:formula1>
          <xm:sqref>Q3:Q147</xm:sqref>
        </x14:dataValidation>
        <x14:dataValidation type="list" allowBlank="1" showInputMessage="1" showErrorMessage="1" errorTitle="Manual entry not allowed" error="Please select from list" promptTitle="Distribution Service Provider" prompt="Please select from list" xr:uid="{7426AE22-D414-4961-86D7-9C851638700E}">
          <x14:formula1>
            <xm:f>Lists!$AC$2:$AC$4</xm:f>
          </x14:formula1>
          <xm:sqref>V3:V147</xm:sqref>
        </x14:dataValidation>
        <x14:dataValidation type="list" allowBlank="1" showInputMessage="1" showErrorMessage="1" errorTitle="Manual entry not allowed" error="Please select from list" promptTitle="Transmission Service Provider" prompt="Please select from list" xr:uid="{4848AF01-25C6-4807-9115-BB5D6DD42430}">
          <x14:formula1>
            <xm:f>Lists!$AD$2:$AD$4</xm:f>
          </x14:formula1>
          <xm:sqref>W3:W147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I25"/>
  <sheetViews>
    <sheetView topLeftCell="W1" zoomScale="60" zoomScaleNormal="60" workbookViewId="0">
      <selection activeCell="AF3" sqref="AF3"/>
    </sheetView>
  </sheetViews>
  <sheetFormatPr defaultRowHeight="14.5" x14ac:dyDescent="0.35"/>
  <cols>
    <col min="1" max="1" width="17.81640625" hidden="1" customWidth="1"/>
    <col min="2" max="2" width="68.1796875" bestFit="1" customWidth="1"/>
    <col min="3" max="3" width="56.453125" customWidth="1"/>
    <col min="4" max="4" width="87.81640625" bestFit="1" customWidth="1"/>
    <col min="5" max="5" width="52.81640625" customWidth="1"/>
    <col min="6" max="6" width="42.54296875" customWidth="1"/>
    <col min="7" max="8" width="37.54296875" customWidth="1"/>
    <col min="9" max="9" width="47.453125" customWidth="1"/>
    <col min="10" max="10" width="57" customWidth="1"/>
    <col min="11" max="11" width="49.1796875" customWidth="1"/>
    <col min="12" max="12" width="55.453125" customWidth="1"/>
    <col min="13" max="13" width="53.453125" customWidth="1"/>
    <col min="14" max="14" width="59" customWidth="1"/>
    <col min="15" max="15" width="41.1796875" customWidth="1"/>
    <col min="16" max="16" width="57.54296875" customWidth="1"/>
    <col min="17" max="17" width="35.1796875" customWidth="1"/>
    <col min="18" max="18" width="47.54296875" customWidth="1"/>
    <col min="19" max="19" width="44.1796875" customWidth="1"/>
    <col min="20" max="20" width="28.81640625" customWidth="1"/>
    <col min="21" max="21" width="112.54296875" customWidth="1"/>
    <col min="22" max="22" width="56" bestFit="1" customWidth="1"/>
    <col min="23" max="23" width="91" customWidth="1"/>
    <col min="24" max="24" width="29.453125" customWidth="1"/>
    <col min="25" max="25" width="43.1796875" customWidth="1"/>
    <col min="26" max="26" width="56.453125" customWidth="1"/>
    <col min="28" max="28" width="26.54296875" customWidth="1"/>
    <col min="29" max="30" width="22.453125" customWidth="1"/>
    <col min="31" max="31" width="49.81640625" bestFit="1" customWidth="1"/>
    <col min="32" max="32" width="24.1796875" customWidth="1"/>
    <col min="33" max="33" width="22.453125" bestFit="1" customWidth="1"/>
    <col min="34" max="34" width="35.1796875" bestFit="1" customWidth="1"/>
    <col min="35" max="35" width="19" bestFit="1" customWidth="1"/>
  </cols>
  <sheetData>
    <row r="1" spans="1:35" x14ac:dyDescent="0.35">
      <c r="B1" s="70" t="s">
        <v>110</v>
      </c>
      <c r="C1" s="73" t="s">
        <v>211</v>
      </c>
      <c r="D1" s="73" t="s">
        <v>212</v>
      </c>
      <c r="E1" s="73" t="s">
        <v>213</v>
      </c>
      <c r="F1" s="73" t="s">
        <v>214</v>
      </c>
      <c r="G1" s="73" t="s">
        <v>215</v>
      </c>
      <c r="H1" s="73" t="s">
        <v>246</v>
      </c>
      <c r="I1" s="73" t="s">
        <v>216</v>
      </c>
      <c r="J1" s="73" t="s">
        <v>217</v>
      </c>
      <c r="K1" s="73" t="s">
        <v>218</v>
      </c>
      <c r="L1" s="73" t="s">
        <v>219</v>
      </c>
      <c r="M1" s="73" t="s">
        <v>220</v>
      </c>
      <c r="N1" s="73" t="s">
        <v>221</v>
      </c>
      <c r="O1" s="73" t="s">
        <v>222</v>
      </c>
      <c r="P1" s="73" t="s">
        <v>223</v>
      </c>
      <c r="Q1" s="73" t="s">
        <v>224</v>
      </c>
      <c r="R1" s="73" t="s">
        <v>225</v>
      </c>
      <c r="S1" s="73" t="s">
        <v>226</v>
      </c>
      <c r="T1" s="73" t="s">
        <v>227</v>
      </c>
      <c r="U1" s="73" t="s">
        <v>249</v>
      </c>
      <c r="V1" s="73" t="s">
        <v>228</v>
      </c>
      <c r="W1" s="73" t="s">
        <v>229</v>
      </c>
      <c r="X1" s="73" t="s">
        <v>230</v>
      </c>
      <c r="Y1" s="73" t="s">
        <v>231</v>
      </c>
      <c r="Z1" s="73" t="s">
        <v>232</v>
      </c>
      <c r="AB1" s="81" t="s">
        <v>82</v>
      </c>
      <c r="AC1" s="81" t="s">
        <v>252</v>
      </c>
      <c r="AD1" s="81" t="s">
        <v>253</v>
      </c>
      <c r="AE1" s="81" t="s">
        <v>20</v>
      </c>
      <c r="AF1" s="81" t="s">
        <v>255</v>
      </c>
      <c r="AG1" s="81" t="s">
        <v>257</v>
      </c>
      <c r="AH1" s="81" t="s">
        <v>258</v>
      </c>
      <c r="AI1" s="82" t="s">
        <v>84</v>
      </c>
    </row>
    <row r="2" spans="1:35" x14ac:dyDescent="0.35">
      <c r="A2" t="str">
        <f>SUBSTITUTE(SUBSTITUTE(SUBSTITUTE(SUBSTITUTE(SUBSTITUTE(SUBSTITUTE(B2," ",""),"-",""),"(",""),")",""),"&amp;",""),"/","")</f>
        <v>AdvancedFuelproducedviagasificationorpyrolysisofbiofuelorwaste</v>
      </c>
      <c r="B2" s="71" t="s">
        <v>159</v>
      </c>
      <c r="C2" s="74" t="s">
        <v>65</v>
      </c>
      <c r="D2" s="74" t="s">
        <v>65</v>
      </c>
      <c r="E2" s="74" t="s">
        <v>65</v>
      </c>
      <c r="F2" s="74" t="s">
        <v>65</v>
      </c>
      <c r="G2" s="74" t="s">
        <v>65</v>
      </c>
      <c r="H2" s="74" t="s">
        <v>59</v>
      </c>
      <c r="I2" s="74" t="s">
        <v>59</v>
      </c>
      <c r="J2" s="74" t="s">
        <v>65</v>
      </c>
      <c r="K2" s="74" t="s">
        <v>65</v>
      </c>
      <c r="L2" s="74" t="s">
        <v>59</v>
      </c>
      <c r="M2" s="74" t="s">
        <v>65</v>
      </c>
      <c r="N2" s="74" t="s">
        <v>65</v>
      </c>
      <c r="O2" s="74" t="s">
        <v>59</v>
      </c>
      <c r="P2" s="74" t="s">
        <v>65</v>
      </c>
      <c r="Q2" s="68" t="s">
        <v>69</v>
      </c>
      <c r="R2" s="74" t="s">
        <v>65</v>
      </c>
      <c r="S2" s="68" t="s">
        <v>59</v>
      </c>
      <c r="T2" s="68" t="s">
        <v>64</v>
      </c>
      <c r="U2" s="74" t="s">
        <v>161</v>
      </c>
      <c r="V2" s="68" t="s">
        <v>59</v>
      </c>
      <c r="W2" s="74" t="s">
        <v>149</v>
      </c>
      <c r="X2" s="74" t="s">
        <v>63</v>
      </c>
      <c r="Y2" s="74" t="s">
        <v>55</v>
      </c>
      <c r="Z2" s="74" t="s">
        <v>65</v>
      </c>
      <c r="AB2" s="74" t="s">
        <v>251</v>
      </c>
      <c r="AC2" s="74" t="s">
        <v>251</v>
      </c>
      <c r="AD2" s="74" t="s">
        <v>251</v>
      </c>
      <c r="AE2" s="74" t="s">
        <v>13</v>
      </c>
      <c r="AF2" s="74" t="s">
        <v>43</v>
      </c>
      <c r="AG2" s="74" t="s">
        <v>251</v>
      </c>
      <c r="AH2" s="74" t="s">
        <v>251</v>
      </c>
      <c r="AI2" s="83" t="s">
        <v>142</v>
      </c>
    </row>
    <row r="3" spans="1:35" x14ac:dyDescent="0.35">
      <c r="A3" t="str">
        <f t="shared" ref="A3:A25" si="0">SUBSTITUTE(SUBSTITUTE(SUBSTITUTE(SUBSTITUTE(SUBSTITUTE(SUBSTITUTE(B3," ",""),"-",""),"(",""),")",""),"&amp;",""),"/","")</f>
        <v>BiofuelBiogasfromanaerobicdigestionexcludinglandfillsewage</v>
      </c>
      <c r="B3" s="72" t="s">
        <v>239</v>
      </c>
      <c r="C3" s="75" t="s">
        <v>59</v>
      </c>
      <c r="D3" s="75" t="s">
        <v>59</v>
      </c>
      <c r="E3" s="75" t="s">
        <v>59</v>
      </c>
      <c r="F3" s="75" t="s">
        <v>59</v>
      </c>
      <c r="G3" s="75" t="s">
        <v>59</v>
      </c>
      <c r="H3" s="75" t="s">
        <v>109</v>
      </c>
      <c r="I3" s="75" t="s">
        <v>109</v>
      </c>
      <c r="J3" s="75" t="s">
        <v>59</v>
      </c>
      <c r="K3" s="75" t="s">
        <v>59</v>
      </c>
      <c r="L3" s="75" t="s">
        <v>109</v>
      </c>
      <c r="M3" s="75" t="s">
        <v>59</v>
      </c>
      <c r="N3" s="75" t="s">
        <v>59</v>
      </c>
      <c r="O3" s="75" t="s">
        <v>109</v>
      </c>
      <c r="P3" s="75" t="s">
        <v>59</v>
      </c>
      <c r="Q3" s="75" t="s">
        <v>109</v>
      </c>
      <c r="R3" s="75" t="s">
        <v>59</v>
      </c>
      <c r="S3" s="75" t="s">
        <v>109</v>
      </c>
      <c r="T3" s="75" t="s">
        <v>109</v>
      </c>
      <c r="U3" s="75" t="s">
        <v>162</v>
      </c>
      <c r="V3" s="69" t="s">
        <v>109</v>
      </c>
      <c r="W3" s="75" t="s">
        <v>152</v>
      </c>
      <c r="X3" s="75" t="s">
        <v>62</v>
      </c>
      <c r="Y3" s="75" t="s">
        <v>234</v>
      </c>
      <c r="Z3" s="75" t="s">
        <v>59</v>
      </c>
      <c r="AB3" s="75" t="s">
        <v>250</v>
      </c>
      <c r="AC3" s="75" t="s">
        <v>250</v>
      </c>
      <c r="AD3" s="75" t="s">
        <v>250</v>
      </c>
      <c r="AE3" s="75" t="s">
        <v>254</v>
      </c>
      <c r="AF3" s="69" t="s">
        <v>256</v>
      </c>
      <c r="AG3" s="75" t="s">
        <v>250</v>
      </c>
      <c r="AH3" s="75" t="s">
        <v>250</v>
      </c>
      <c r="AI3" s="84" t="s">
        <v>259</v>
      </c>
    </row>
    <row r="4" spans="1:35" x14ac:dyDescent="0.35">
      <c r="A4" t="str">
        <f t="shared" si="0"/>
        <v>BiofuelLandfillgas</v>
      </c>
      <c r="B4" s="71" t="s">
        <v>144</v>
      </c>
      <c r="C4" s="74" t="s">
        <v>61</v>
      </c>
      <c r="D4" s="74" t="s">
        <v>61</v>
      </c>
      <c r="E4" s="74" t="s">
        <v>61</v>
      </c>
      <c r="F4" s="74" t="s">
        <v>61</v>
      </c>
      <c r="G4" s="74" t="s">
        <v>61</v>
      </c>
      <c r="H4" s="74" t="s">
        <v>71</v>
      </c>
      <c r="I4" s="68" t="s">
        <v>71</v>
      </c>
      <c r="J4" s="74" t="s">
        <v>61</v>
      </c>
      <c r="K4" s="74" t="s">
        <v>61</v>
      </c>
      <c r="L4" s="68" t="s">
        <v>71</v>
      </c>
      <c r="M4" s="74" t="s">
        <v>61</v>
      </c>
      <c r="N4" s="74" t="s">
        <v>61</v>
      </c>
      <c r="O4" s="68" t="s">
        <v>71</v>
      </c>
      <c r="P4" s="74" t="s">
        <v>61</v>
      </c>
      <c r="Q4" s="74" t="s">
        <v>71</v>
      </c>
      <c r="R4" s="74" t="s">
        <v>61</v>
      </c>
      <c r="S4" s="68" t="s">
        <v>71</v>
      </c>
      <c r="T4" s="68" t="s">
        <v>71</v>
      </c>
      <c r="U4" s="74" t="s">
        <v>168</v>
      </c>
      <c r="V4" s="68" t="s">
        <v>71</v>
      </c>
      <c r="W4" s="76" t="s">
        <v>154</v>
      </c>
      <c r="X4" s="76" t="s">
        <v>109</v>
      </c>
      <c r="Y4" s="74" t="s">
        <v>65</v>
      </c>
      <c r="Z4" s="74" t="s">
        <v>61</v>
      </c>
      <c r="AB4" s="74" t="s">
        <v>74</v>
      </c>
      <c r="AC4" s="74" t="s">
        <v>74</v>
      </c>
      <c r="AD4" s="74" t="s">
        <v>74</v>
      </c>
      <c r="AE4" s="74" t="s">
        <v>11</v>
      </c>
      <c r="AG4" s="74" t="s">
        <v>74</v>
      </c>
      <c r="AH4" s="74" t="s">
        <v>74</v>
      </c>
      <c r="AI4" s="83" t="s">
        <v>260</v>
      </c>
    </row>
    <row r="5" spans="1:35" x14ac:dyDescent="0.35">
      <c r="A5" t="str">
        <f t="shared" si="0"/>
        <v>BiofuelSewagegas</v>
      </c>
      <c r="B5" s="72" t="s">
        <v>145</v>
      </c>
      <c r="C5" s="75" t="s">
        <v>60</v>
      </c>
      <c r="D5" s="75" t="s">
        <v>60</v>
      </c>
      <c r="E5" s="75" t="s">
        <v>60</v>
      </c>
      <c r="F5" s="75" t="s">
        <v>60</v>
      </c>
      <c r="G5" s="75" t="s">
        <v>60</v>
      </c>
      <c r="J5" s="75" t="s">
        <v>60</v>
      </c>
      <c r="K5" s="75" t="s">
        <v>60</v>
      </c>
      <c r="M5" s="75" t="s">
        <v>60</v>
      </c>
      <c r="N5" s="75" t="s">
        <v>60</v>
      </c>
      <c r="P5" s="75" t="s">
        <v>60</v>
      </c>
      <c r="R5" s="75" t="s">
        <v>60</v>
      </c>
      <c r="U5" s="75" t="s">
        <v>169</v>
      </c>
      <c r="W5" s="77" t="s">
        <v>66</v>
      </c>
      <c r="X5" s="69" t="s">
        <v>71</v>
      </c>
      <c r="Y5" s="75" t="s">
        <v>59</v>
      </c>
      <c r="Z5" s="75" t="s">
        <v>60</v>
      </c>
      <c r="AE5" s="75" t="s">
        <v>261</v>
      </c>
      <c r="AI5" s="69" t="s">
        <v>74</v>
      </c>
    </row>
    <row r="6" spans="1:35" x14ac:dyDescent="0.35">
      <c r="A6" t="str">
        <f t="shared" si="0"/>
        <v>BiofuelOther</v>
      </c>
      <c r="B6" s="71" t="s">
        <v>146</v>
      </c>
      <c r="C6" s="74" t="s">
        <v>109</v>
      </c>
      <c r="D6" s="74" t="s">
        <v>109</v>
      </c>
      <c r="E6" s="74" t="s">
        <v>109</v>
      </c>
      <c r="F6" s="74" t="s">
        <v>109</v>
      </c>
      <c r="G6" s="74" t="s">
        <v>109</v>
      </c>
      <c r="J6" s="74" t="s">
        <v>109</v>
      </c>
      <c r="K6" s="74" t="s">
        <v>109</v>
      </c>
      <c r="M6" s="74" t="s">
        <v>109</v>
      </c>
      <c r="N6" s="74" t="s">
        <v>109</v>
      </c>
      <c r="P6" s="74" t="s">
        <v>109</v>
      </c>
      <c r="R6" s="74" t="s">
        <v>233</v>
      </c>
      <c r="U6" s="74" t="s">
        <v>164</v>
      </c>
      <c r="W6" s="76" t="s">
        <v>67</v>
      </c>
      <c r="Y6" s="74" t="s">
        <v>61</v>
      </c>
      <c r="Z6" s="74" t="s">
        <v>109</v>
      </c>
      <c r="AE6" s="74" t="s">
        <v>6</v>
      </c>
    </row>
    <row r="7" spans="1:35" x14ac:dyDescent="0.35">
      <c r="A7" t="str">
        <f t="shared" si="0"/>
        <v>Biomass</v>
      </c>
      <c r="B7" s="72" t="s">
        <v>21</v>
      </c>
      <c r="C7" s="69" t="s">
        <v>71</v>
      </c>
      <c r="D7" s="69" t="s">
        <v>71</v>
      </c>
      <c r="E7" s="69" t="s">
        <v>71</v>
      </c>
      <c r="F7" s="69" t="s">
        <v>71</v>
      </c>
      <c r="G7" s="69" t="s">
        <v>71</v>
      </c>
      <c r="J7" s="69" t="s">
        <v>71</v>
      </c>
      <c r="K7" s="69" t="s">
        <v>71</v>
      </c>
      <c r="M7" s="69" t="s">
        <v>71</v>
      </c>
      <c r="N7" s="69" t="s">
        <v>71</v>
      </c>
      <c r="P7" s="69" t="s">
        <v>71</v>
      </c>
      <c r="R7" s="75" t="s">
        <v>109</v>
      </c>
      <c r="U7" s="75" t="s">
        <v>163</v>
      </c>
      <c r="W7" s="77" t="s">
        <v>68</v>
      </c>
      <c r="Y7" s="75" t="s">
        <v>60</v>
      </c>
      <c r="Z7" s="69" t="s">
        <v>71</v>
      </c>
      <c r="AE7" s="75" t="s">
        <v>7</v>
      </c>
    </row>
    <row r="8" spans="1:35" x14ac:dyDescent="0.35">
      <c r="A8" t="str">
        <f t="shared" si="0"/>
        <v>FossilBrowncoallignite</v>
      </c>
      <c r="B8" s="71" t="s">
        <v>148</v>
      </c>
      <c r="R8" s="68" t="s">
        <v>71</v>
      </c>
      <c r="U8" s="74" t="s">
        <v>166</v>
      </c>
      <c r="W8" s="74" t="s">
        <v>109</v>
      </c>
      <c r="Y8" s="74" t="s">
        <v>109</v>
      </c>
      <c r="AE8" s="74" t="s">
        <v>12</v>
      </c>
    </row>
    <row r="9" spans="1:35" x14ac:dyDescent="0.35">
      <c r="A9" t="str">
        <f t="shared" si="0"/>
        <v>FossilCoalgas</v>
      </c>
      <c r="B9" s="72" t="s">
        <v>151</v>
      </c>
      <c r="U9" s="75" t="s">
        <v>167</v>
      </c>
      <c r="W9" s="69" t="s">
        <v>71</v>
      </c>
      <c r="Y9" s="69" t="s">
        <v>71</v>
      </c>
      <c r="AE9" s="75" t="s">
        <v>8</v>
      </c>
    </row>
    <row r="10" spans="1:35" x14ac:dyDescent="0.35">
      <c r="A10" t="str">
        <f t="shared" si="0"/>
        <v>FossilGas</v>
      </c>
      <c r="B10" s="71" t="s">
        <v>153</v>
      </c>
      <c r="U10" s="74" t="s">
        <v>158</v>
      </c>
      <c r="W10" s="80" t="s">
        <v>247</v>
      </c>
      <c r="AE10" s="74" t="s">
        <v>9</v>
      </c>
    </row>
    <row r="11" spans="1:35" x14ac:dyDescent="0.35">
      <c r="A11" t="str">
        <f t="shared" si="0"/>
        <v>FossilHardcoal</v>
      </c>
      <c r="B11" s="72" t="s">
        <v>150</v>
      </c>
      <c r="U11" s="69" t="s">
        <v>71</v>
      </c>
      <c r="AE11" s="75" t="s">
        <v>10</v>
      </c>
    </row>
    <row r="12" spans="1:35" x14ac:dyDescent="0.35">
      <c r="A12" t="str">
        <f t="shared" si="0"/>
        <v>FossilOil</v>
      </c>
      <c r="B12" s="71" t="s">
        <v>155</v>
      </c>
      <c r="AE12" s="74" t="s">
        <v>14</v>
      </c>
    </row>
    <row r="13" spans="1:35" x14ac:dyDescent="0.35">
      <c r="A13" t="str">
        <f t="shared" si="0"/>
        <v>FossilOilshale</v>
      </c>
      <c r="B13" s="72" t="s">
        <v>156</v>
      </c>
      <c r="AE13" s="75" t="s">
        <v>17</v>
      </c>
    </row>
    <row r="14" spans="1:35" x14ac:dyDescent="0.35">
      <c r="A14" t="str">
        <f t="shared" si="0"/>
        <v>FossilPeat</v>
      </c>
      <c r="B14" s="71" t="s">
        <v>147</v>
      </c>
      <c r="AE14" s="74" t="s">
        <v>16</v>
      </c>
    </row>
    <row r="15" spans="1:35" x14ac:dyDescent="0.35">
      <c r="A15" t="str">
        <f t="shared" si="0"/>
        <v>FossilOther</v>
      </c>
      <c r="B15" s="72" t="s">
        <v>160</v>
      </c>
      <c r="AE15" s="69" t="s">
        <v>15</v>
      </c>
    </row>
    <row r="16" spans="1:35" x14ac:dyDescent="0.35">
      <c r="A16" t="str">
        <f t="shared" si="0"/>
        <v>Geothermal</v>
      </c>
      <c r="B16" s="71" t="s">
        <v>57</v>
      </c>
    </row>
    <row r="17" spans="1:2" x14ac:dyDescent="0.35">
      <c r="A17" t="str">
        <f t="shared" si="0"/>
        <v>Hydrogen</v>
      </c>
      <c r="B17" s="72" t="s">
        <v>56</v>
      </c>
    </row>
    <row r="18" spans="1:2" x14ac:dyDescent="0.35">
      <c r="A18" t="str">
        <f t="shared" si="0"/>
        <v>Nuclear</v>
      </c>
      <c r="B18" s="71" t="s">
        <v>54</v>
      </c>
    </row>
    <row r="19" spans="1:2" x14ac:dyDescent="0.35">
      <c r="A19" t="str">
        <f t="shared" si="0"/>
        <v>Solar</v>
      </c>
      <c r="B19" s="72" t="s">
        <v>19</v>
      </c>
    </row>
    <row r="20" spans="1:2" x14ac:dyDescent="0.35">
      <c r="A20" t="str">
        <f t="shared" si="0"/>
        <v>StoredEnergyallstoredenergyirrespectiveoftheoriginalenergysource</v>
      </c>
      <c r="B20" s="71" t="s">
        <v>248</v>
      </c>
    </row>
    <row r="21" spans="1:2" x14ac:dyDescent="0.35">
      <c r="A21" t="str">
        <f t="shared" si="0"/>
        <v>Waste</v>
      </c>
      <c r="B21" s="72" t="s">
        <v>58</v>
      </c>
    </row>
    <row r="22" spans="1:2" x14ac:dyDescent="0.35">
      <c r="A22" t="str">
        <f t="shared" si="0"/>
        <v>Waterflowingwaterorheadofwater</v>
      </c>
      <c r="B22" s="71" t="s">
        <v>157</v>
      </c>
    </row>
    <row r="23" spans="1:2" x14ac:dyDescent="0.35">
      <c r="A23" t="str">
        <f t="shared" si="0"/>
        <v>Wind</v>
      </c>
      <c r="B23" s="72" t="s">
        <v>18</v>
      </c>
    </row>
    <row r="24" spans="1:2" x14ac:dyDescent="0.35">
      <c r="A24" t="str">
        <f t="shared" si="0"/>
        <v>Other</v>
      </c>
      <c r="B24" s="71" t="s">
        <v>70</v>
      </c>
    </row>
    <row r="25" spans="1:2" x14ac:dyDescent="0.35">
      <c r="A25" t="str">
        <f t="shared" si="0"/>
        <v>Datanotavailable</v>
      </c>
      <c r="B25" s="72" t="s">
        <v>71</v>
      </c>
    </row>
  </sheetData>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3D90DD446C8934ABD144EA3ACE8BEAB" ma:contentTypeVersion="13" ma:contentTypeDescription="Create a new document." ma:contentTypeScope="" ma:versionID="dfb3e3c1d41fd9d12920901dde36c306">
  <xsd:schema xmlns:xsd="http://www.w3.org/2001/XMLSchema" xmlns:xs="http://www.w3.org/2001/XMLSchema" xmlns:p="http://schemas.microsoft.com/office/2006/metadata/properties" xmlns:ns3="cf1e9dd4-3224-4696-9763-bf46eab9bb9d" xmlns:ns4="3951b0f9-ad73-4930-b622-db6d5f00fde8" targetNamespace="http://schemas.microsoft.com/office/2006/metadata/properties" ma:root="true" ma:fieldsID="1271be1203791880822811c0cdd4461a" ns3:_="" ns4:_="">
    <xsd:import namespace="cf1e9dd4-3224-4696-9763-bf46eab9bb9d"/>
    <xsd:import namespace="3951b0f9-ad73-4930-b622-db6d5f00fde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4:SharedWithUsers" minOccurs="0"/>
                <xsd:element ref="ns4:SharedWithDetails" minOccurs="0"/>
                <xsd:element ref="ns4:SharingHintHash" minOccurs="0"/>
                <xsd:element ref="ns3:MediaServiceAutoKeyPoints" minOccurs="0"/>
                <xsd:element ref="ns3:MediaServiceKeyPoints" minOccurs="0"/>
                <xsd:element ref="ns3:MediaServiceGenerationTime" minOccurs="0"/>
                <xsd:element ref="ns3:MediaServiceEventHashCode"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f1e9dd4-3224-4696-9763-bf46eab9bb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951b0f9-ad73-4930-b622-db6d5f00fde8"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SharingHintHash" ma:index="15"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3B15965-10D8-4B0F-B96F-43B721C6A0FF}">
  <ds:schemaRefs>
    <ds:schemaRef ds:uri="http://schemas.microsoft.com/sharepoint/v3/contenttype/forms"/>
  </ds:schemaRefs>
</ds:datastoreItem>
</file>

<file path=customXml/itemProps2.xml><?xml version="1.0" encoding="utf-8"?>
<ds:datastoreItem xmlns:ds="http://schemas.openxmlformats.org/officeDocument/2006/customXml" ds:itemID="{7C349934-C457-49C1-81BE-4E8F873A8E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f1e9dd4-3224-4696-9763-bf46eab9bb9d"/>
    <ds:schemaRef ds:uri="3951b0f9-ad73-4930-b622-db6d5f00fde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7D07A2B-80AB-487E-992C-5BAA0A4CCCD3}">
  <ds:schemaRefs>
    <ds:schemaRef ds:uri="http://purl.org/dc/elements/1.1/"/>
    <ds:schemaRef ds:uri="http://schemas.microsoft.com/office/infopath/2007/PartnerControls"/>
    <ds:schemaRef ds:uri="http://www.w3.org/XML/1998/namespace"/>
    <ds:schemaRef ds:uri="3951b0f9-ad73-4930-b622-db6d5f00fde8"/>
    <ds:schemaRef ds:uri="http://purl.org/dc/dcmitype/"/>
    <ds:schemaRef ds:uri="http://schemas.microsoft.com/office/2006/documentManagement/types"/>
    <ds:schemaRef ds:uri="http://schemas.microsoft.com/office/2006/metadata/properties"/>
    <ds:schemaRef ds:uri="http://schemas.openxmlformats.org/package/2006/metadata/core-properties"/>
    <ds:schemaRef ds:uri="cf1e9dd4-3224-4696-9763-bf46eab9bb9d"/>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27</vt:i4>
      </vt:variant>
    </vt:vector>
  </HeadingPairs>
  <TitlesOfParts>
    <vt:vector size="33" baseType="lpstr">
      <vt:lpstr>Contents</vt:lpstr>
      <vt:lpstr>Definitions Part 1</vt:lpstr>
      <vt:lpstr>Register Part 1 </vt:lpstr>
      <vt:lpstr>Definitions Part 2 (DSR)</vt:lpstr>
      <vt:lpstr>Register Part 2 (DSR)</vt:lpstr>
      <vt:lpstr>Lists</vt:lpstr>
      <vt:lpstr>AdvancedFuelproducedviagasificationorpyrolysisofbiofuelorwaste</vt:lpstr>
      <vt:lpstr>BiofuelBiogasfromanaerobicdigestionexcludinglandfillsewage</vt:lpstr>
      <vt:lpstr>BiofuelLandfillgas</vt:lpstr>
      <vt:lpstr>BiofuelOther</vt:lpstr>
      <vt:lpstr>BiofuelSewagegas</vt:lpstr>
      <vt:lpstr>Biomass</vt:lpstr>
      <vt:lpstr>Datanotavailable</vt:lpstr>
      <vt:lpstr>EnergySource</vt:lpstr>
      <vt:lpstr>FossilBrowncoallignite</vt:lpstr>
      <vt:lpstr>FossilCoalgas</vt:lpstr>
      <vt:lpstr>FossilGas</vt:lpstr>
      <vt:lpstr>FossilHardcoal</vt:lpstr>
      <vt:lpstr>FossilOil</vt:lpstr>
      <vt:lpstr>FossilOilshale</vt:lpstr>
      <vt:lpstr>FossilOther</vt:lpstr>
      <vt:lpstr>FossilPeat</vt:lpstr>
      <vt:lpstr>Geothermal</vt:lpstr>
      <vt:lpstr>Hydrogen</vt:lpstr>
      <vt:lpstr>Nuclear</vt:lpstr>
      <vt:lpstr>Other</vt:lpstr>
      <vt:lpstr>'Definitions Part 1'!Print_Area</vt:lpstr>
      <vt:lpstr>'Definitions Part 2 (DSR)'!Print_Area</vt:lpstr>
      <vt:lpstr>Solar</vt:lpstr>
      <vt:lpstr>StoredEnergyallstoredenergyirrespectiveoftheoriginalenergysource</vt:lpstr>
      <vt:lpstr>Waste</vt:lpstr>
      <vt:lpstr>Waterflowingwaterorheadofwater</vt:lpstr>
      <vt:lpstr>Wind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Embedded Capacity Register</dc:title>
  <dc:creator>DCUSA Ltd.</dc:creator>
  <cp:keywords>Agreed Version</cp:keywords>
  <cp:lastModifiedBy>Louise Jones</cp:lastModifiedBy>
  <cp:lastPrinted>2020-11-19T08:00:09Z</cp:lastPrinted>
  <dcterms:created xsi:type="dcterms:W3CDTF">2014-08-19T10:00:43Z</dcterms:created>
  <dcterms:modified xsi:type="dcterms:W3CDTF">2025-05-08T18:49:30Z</dcterms:modified>
  <cp:category>Version 1.0</cp:category>
  <cp:contentStatus>Live</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0x010100D3D90DD446C8934ABD144EA3ACE8BEAB</vt:lpwstr>
  </property>
  <property fmtid="{D5CDD505-2E9C-101B-9397-08002B2CF9AE}" pid="3" name="_NewReviewCycle">
    <vt:lpwstr/>
  </property>
</Properties>
</file>